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61จัดทำคำของบประมาณ\แผนจัดสรร61\ลงเวบ\"/>
    </mc:Choice>
  </mc:AlternateContent>
  <bookViews>
    <workbookView xWindow="0" yWindow="0" windowWidth="19200" windowHeight="11205" activeTab="2"/>
  </bookViews>
  <sheets>
    <sheet name="1สรุปครุภัณฑ์คอม" sheetId="6" r:id="rId1"/>
    <sheet name="2แผนการจัดสรร" sheetId="2" r:id="rId2"/>
    <sheet name="3แบบฟอร์ม" sheetId="3" r:id="rId3"/>
    <sheet name="3ตัวอย่าง" sheetId="4" r:id="rId4"/>
  </sheets>
  <definedNames>
    <definedName name="_xlnm.Print_Titles" localSheetId="1">'2แผนการจัดสรร'!$1:$4</definedName>
    <definedName name="_xlnm.Print_Titles" localSheetId="3">'3ตัวอย่าง'!$1:$6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F14" i="6"/>
  <c r="F13" i="6" s="1"/>
  <c r="F11" i="6"/>
  <c r="F10" i="6"/>
  <c r="F9" i="6"/>
  <c r="F8" i="6"/>
  <c r="F7" i="6" l="1"/>
  <c r="E20" i="4"/>
  <c r="E6" i="4"/>
  <c r="E24" i="4" s="1"/>
  <c r="E20" i="3"/>
  <c r="R329" i="2" l="1"/>
  <c r="C325" i="2"/>
  <c r="E324" i="2"/>
  <c r="G323" i="2"/>
  <c r="K321" i="2"/>
  <c r="R318" i="2"/>
  <c r="R330" i="2" s="1"/>
  <c r="M318" i="2"/>
  <c r="M330" i="2" s="1"/>
  <c r="K318" i="2"/>
  <c r="K330" i="2" s="1"/>
  <c r="I318" i="2"/>
  <c r="I330" i="2" s="1"/>
  <c r="G318" i="2"/>
  <c r="G330" i="2" s="1"/>
  <c r="E318" i="2"/>
  <c r="E330" i="2" s="1"/>
  <c r="C318" i="2"/>
  <c r="C330" i="2" s="1"/>
  <c r="S317" i="2"/>
  <c r="P317" i="2"/>
  <c r="Q317" i="2" s="1"/>
  <c r="T317" i="2" s="1"/>
  <c r="N317" i="2"/>
  <c r="L317" i="2"/>
  <c r="J317" i="2"/>
  <c r="H317" i="2"/>
  <c r="F317" i="2"/>
  <c r="D317" i="2"/>
  <c r="O317" i="2" s="1"/>
  <c r="S316" i="2"/>
  <c r="Q316" i="2"/>
  <c r="T316" i="2" s="1"/>
  <c r="P316" i="2"/>
  <c r="N316" i="2"/>
  <c r="L316" i="2"/>
  <c r="J316" i="2"/>
  <c r="H316" i="2"/>
  <c r="F316" i="2"/>
  <c r="D316" i="2"/>
  <c r="O316" i="2" s="1"/>
  <c r="S315" i="2"/>
  <c r="P315" i="2"/>
  <c r="Q315" i="2" s="1"/>
  <c r="N315" i="2"/>
  <c r="L315" i="2"/>
  <c r="J315" i="2"/>
  <c r="H315" i="2"/>
  <c r="F315" i="2"/>
  <c r="D315" i="2"/>
  <c r="S314" i="2"/>
  <c r="Q314" i="2"/>
  <c r="T314" i="2" s="1"/>
  <c r="P314" i="2"/>
  <c r="N314" i="2"/>
  <c r="L314" i="2"/>
  <c r="J314" i="2"/>
  <c r="H314" i="2"/>
  <c r="F314" i="2"/>
  <c r="D314" i="2"/>
  <c r="O314" i="2" s="1"/>
  <c r="S313" i="2"/>
  <c r="P313" i="2"/>
  <c r="Q313" i="2" s="1"/>
  <c r="T313" i="2" s="1"/>
  <c r="N313" i="2"/>
  <c r="L313" i="2"/>
  <c r="J313" i="2"/>
  <c r="H313" i="2"/>
  <c r="F313" i="2"/>
  <c r="D313" i="2"/>
  <c r="O313" i="2" s="1"/>
  <c r="S312" i="2"/>
  <c r="Q312" i="2"/>
  <c r="T312" i="2" s="1"/>
  <c r="P312" i="2"/>
  <c r="N312" i="2"/>
  <c r="L312" i="2"/>
  <c r="J312" i="2"/>
  <c r="H312" i="2"/>
  <c r="F312" i="2"/>
  <c r="D312" i="2"/>
  <c r="O312" i="2" s="1"/>
  <c r="S311" i="2"/>
  <c r="P311" i="2"/>
  <c r="Q311" i="2" s="1"/>
  <c r="N311" i="2"/>
  <c r="L311" i="2"/>
  <c r="J311" i="2"/>
  <c r="H311" i="2"/>
  <c r="F311" i="2"/>
  <c r="D311" i="2"/>
  <c r="S310" i="2"/>
  <c r="Q310" i="2"/>
  <c r="T310" i="2" s="1"/>
  <c r="P310" i="2"/>
  <c r="N310" i="2"/>
  <c r="L310" i="2"/>
  <c r="J310" i="2"/>
  <c r="H310" i="2"/>
  <c r="F310" i="2"/>
  <c r="D310" i="2"/>
  <c r="O310" i="2" s="1"/>
  <c r="S309" i="2"/>
  <c r="P309" i="2"/>
  <c r="Q309" i="2" s="1"/>
  <c r="T309" i="2" s="1"/>
  <c r="N309" i="2"/>
  <c r="L309" i="2"/>
  <c r="J309" i="2"/>
  <c r="H309" i="2"/>
  <c r="F309" i="2"/>
  <c r="D309" i="2"/>
  <c r="O309" i="2" s="1"/>
  <c r="S308" i="2"/>
  <c r="Q308" i="2"/>
  <c r="Q318" i="2" s="1"/>
  <c r="Q330" i="2" s="1"/>
  <c r="P308" i="2"/>
  <c r="N308" i="2"/>
  <c r="N318" i="2" s="1"/>
  <c r="N330" i="2" s="1"/>
  <c r="L308" i="2"/>
  <c r="J308" i="2"/>
  <c r="J318" i="2" s="1"/>
  <c r="J330" i="2" s="1"/>
  <c r="H308" i="2"/>
  <c r="F308" i="2"/>
  <c r="F318" i="2" s="1"/>
  <c r="F330" i="2" s="1"/>
  <c r="D308" i="2"/>
  <c r="R304" i="2"/>
  <c r="M304" i="2"/>
  <c r="M329" i="2" s="1"/>
  <c r="K304" i="2"/>
  <c r="K329" i="2" s="1"/>
  <c r="I304" i="2"/>
  <c r="I329" i="2" s="1"/>
  <c r="G304" i="2"/>
  <c r="G329" i="2" s="1"/>
  <c r="E304" i="2"/>
  <c r="E329" i="2" s="1"/>
  <c r="C304" i="2"/>
  <c r="C329" i="2" s="1"/>
  <c r="S303" i="2"/>
  <c r="P303" i="2"/>
  <c r="Q303" i="2" s="1"/>
  <c r="N303" i="2"/>
  <c r="L303" i="2"/>
  <c r="J303" i="2"/>
  <c r="H303" i="2"/>
  <c r="F303" i="2"/>
  <c r="D303" i="2"/>
  <c r="S302" i="2"/>
  <c r="Q302" i="2"/>
  <c r="T302" i="2" s="1"/>
  <c r="P302" i="2"/>
  <c r="N302" i="2"/>
  <c r="L302" i="2"/>
  <c r="J302" i="2"/>
  <c r="H302" i="2"/>
  <c r="F302" i="2"/>
  <c r="D302" i="2"/>
  <c r="O302" i="2" s="1"/>
  <c r="S301" i="2"/>
  <c r="P301" i="2"/>
  <c r="Q301" i="2" s="1"/>
  <c r="T301" i="2" s="1"/>
  <c r="N301" i="2"/>
  <c r="L301" i="2"/>
  <c r="J301" i="2"/>
  <c r="H301" i="2"/>
  <c r="F301" i="2"/>
  <c r="D301" i="2"/>
  <c r="O301" i="2" s="1"/>
  <c r="S300" i="2"/>
  <c r="Q300" i="2"/>
  <c r="T300" i="2" s="1"/>
  <c r="P300" i="2"/>
  <c r="N300" i="2"/>
  <c r="L300" i="2"/>
  <c r="J300" i="2"/>
  <c r="H300" i="2"/>
  <c r="F300" i="2"/>
  <c r="D300" i="2"/>
  <c r="O300" i="2" s="1"/>
  <c r="S299" i="2"/>
  <c r="P299" i="2"/>
  <c r="Q299" i="2" s="1"/>
  <c r="N299" i="2"/>
  <c r="L299" i="2"/>
  <c r="J299" i="2"/>
  <c r="H299" i="2"/>
  <c r="F299" i="2"/>
  <c r="D299" i="2"/>
  <c r="S298" i="2"/>
  <c r="Q298" i="2"/>
  <c r="T298" i="2" s="1"/>
  <c r="P298" i="2"/>
  <c r="N298" i="2"/>
  <c r="L298" i="2"/>
  <c r="J298" i="2"/>
  <c r="H298" i="2"/>
  <c r="F298" i="2"/>
  <c r="D298" i="2"/>
  <c r="O298" i="2" s="1"/>
  <c r="S297" i="2"/>
  <c r="P297" i="2"/>
  <c r="Q297" i="2" s="1"/>
  <c r="T297" i="2" s="1"/>
  <c r="N297" i="2"/>
  <c r="L297" i="2"/>
  <c r="J297" i="2"/>
  <c r="H297" i="2"/>
  <c r="F297" i="2"/>
  <c r="D297" i="2"/>
  <c r="O297" i="2" s="1"/>
  <c r="S296" i="2"/>
  <c r="Q296" i="2"/>
  <c r="T296" i="2" s="1"/>
  <c r="P296" i="2"/>
  <c r="N296" i="2"/>
  <c r="L296" i="2"/>
  <c r="J296" i="2"/>
  <c r="H296" i="2"/>
  <c r="F296" i="2"/>
  <c r="D296" i="2"/>
  <c r="O296" i="2" s="1"/>
  <c r="S295" i="2"/>
  <c r="P295" i="2"/>
  <c r="Q295" i="2" s="1"/>
  <c r="N295" i="2"/>
  <c r="L295" i="2"/>
  <c r="J295" i="2"/>
  <c r="H295" i="2"/>
  <c r="F295" i="2"/>
  <c r="D295" i="2"/>
  <c r="S294" i="2"/>
  <c r="Q294" i="2"/>
  <c r="T294" i="2" s="1"/>
  <c r="P294" i="2"/>
  <c r="N294" i="2"/>
  <c r="L294" i="2"/>
  <c r="J294" i="2"/>
  <c r="H294" i="2"/>
  <c r="F294" i="2"/>
  <c r="D294" i="2"/>
  <c r="O294" i="2" s="1"/>
  <c r="S293" i="2"/>
  <c r="P293" i="2"/>
  <c r="Q293" i="2" s="1"/>
  <c r="T293" i="2" s="1"/>
  <c r="N293" i="2"/>
  <c r="L293" i="2"/>
  <c r="J293" i="2"/>
  <c r="H293" i="2"/>
  <c r="F293" i="2"/>
  <c r="D293" i="2"/>
  <c r="O293" i="2" s="1"/>
  <c r="S292" i="2"/>
  <c r="Q292" i="2"/>
  <c r="T292" i="2" s="1"/>
  <c r="P292" i="2"/>
  <c r="N292" i="2"/>
  <c r="L292" i="2"/>
  <c r="J292" i="2"/>
  <c r="H292" i="2"/>
  <c r="F292" i="2"/>
  <c r="D292" i="2"/>
  <c r="O292" i="2" s="1"/>
  <c r="S291" i="2"/>
  <c r="P291" i="2"/>
  <c r="Q291" i="2" s="1"/>
  <c r="N291" i="2"/>
  <c r="L291" i="2"/>
  <c r="J291" i="2"/>
  <c r="H291" i="2"/>
  <c r="F291" i="2"/>
  <c r="D291" i="2"/>
  <c r="S290" i="2"/>
  <c r="Q290" i="2"/>
  <c r="T290" i="2" s="1"/>
  <c r="P290" i="2"/>
  <c r="N290" i="2"/>
  <c r="L290" i="2"/>
  <c r="J290" i="2"/>
  <c r="H290" i="2"/>
  <c r="F290" i="2"/>
  <c r="D290" i="2"/>
  <c r="O290" i="2" s="1"/>
  <c r="S289" i="2"/>
  <c r="P289" i="2"/>
  <c r="Q289" i="2" s="1"/>
  <c r="T289" i="2" s="1"/>
  <c r="N289" i="2"/>
  <c r="L289" i="2"/>
  <c r="J289" i="2"/>
  <c r="H289" i="2"/>
  <c r="F289" i="2"/>
  <c r="D289" i="2"/>
  <c r="O289" i="2" s="1"/>
  <c r="S288" i="2"/>
  <c r="Q288" i="2"/>
  <c r="T288" i="2" s="1"/>
  <c r="P288" i="2"/>
  <c r="N288" i="2"/>
  <c r="L288" i="2"/>
  <c r="J288" i="2"/>
  <c r="H288" i="2"/>
  <c r="F288" i="2"/>
  <c r="D288" i="2"/>
  <c r="O288" i="2" s="1"/>
  <c r="S287" i="2"/>
  <c r="P287" i="2"/>
  <c r="Q287" i="2" s="1"/>
  <c r="N287" i="2"/>
  <c r="L287" i="2"/>
  <c r="J287" i="2"/>
  <c r="H287" i="2"/>
  <c r="F287" i="2"/>
  <c r="D287" i="2"/>
  <c r="S286" i="2"/>
  <c r="Q286" i="2"/>
  <c r="T286" i="2" s="1"/>
  <c r="P286" i="2"/>
  <c r="N286" i="2"/>
  <c r="L286" i="2"/>
  <c r="J286" i="2"/>
  <c r="H286" i="2"/>
  <c r="F286" i="2"/>
  <c r="D286" i="2"/>
  <c r="O286" i="2" s="1"/>
  <c r="S285" i="2"/>
  <c r="P285" i="2"/>
  <c r="Q285" i="2" s="1"/>
  <c r="T285" i="2" s="1"/>
  <c r="N285" i="2"/>
  <c r="L285" i="2"/>
  <c r="J285" i="2"/>
  <c r="H285" i="2"/>
  <c r="F285" i="2"/>
  <c r="D285" i="2"/>
  <c r="O285" i="2" s="1"/>
  <c r="S284" i="2"/>
  <c r="Q284" i="2"/>
  <c r="T284" i="2" s="1"/>
  <c r="P284" i="2"/>
  <c r="N284" i="2"/>
  <c r="L284" i="2"/>
  <c r="J284" i="2"/>
  <c r="H284" i="2"/>
  <c r="F284" i="2"/>
  <c r="D284" i="2"/>
  <c r="O284" i="2" s="1"/>
  <c r="S283" i="2"/>
  <c r="P283" i="2"/>
  <c r="Q283" i="2" s="1"/>
  <c r="N283" i="2"/>
  <c r="L283" i="2"/>
  <c r="J283" i="2"/>
  <c r="H283" i="2"/>
  <c r="F283" i="2"/>
  <c r="D283" i="2"/>
  <c r="S282" i="2"/>
  <c r="Q282" i="2"/>
  <c r="T282" i="2" s="1"/>
  <c r="P282" i="2"/>
  <c r="N282" i="2"/>
  <c r="L282" i="2"/>
  <c r="J282" i="2"/>
  <c r="H282" i="2"/>
  <c r="F282" i="2"/>
  <c r="D282" i="2"/>
  <c r="O282" i="2" s="1"/>
  <c r="S281" i="2"/>
  <c r="P281" i="2"/>
  <c r="Q281" i="2" s="1"/>
  <c r="T281" i="2" s="1"/>
  <c r="N281" i="2"/>
  <c r="L281" i="2"/>
  <c r="J281" i="2"/>
  <c r="H281" i="2"/>
  <c r="F281" i="2"/>
  <c r="D281" i="2"/>
  <c r="O281" i="2" s="1"/>
  <c r="S280" i="2"/>
  <c r="Q280" i="2"/>
  <c r="T280" i="2" s="1"/>
  <c r="P280" i="2"/>
  <c r="N280" i="2"/>
  <c r="L280" i="2"/>
  <c r="J280" i="2"/>
  <c r="H280" i="2"/>
  <c r="F280" i="2"/>
  <c r="D280" i="2"/>
  <c r="O280" i="2" s="1"/>
  <c r="S279" i="2"/>
  <c r="P279" i="2"/>
  <c r="Q279" i="2" s="1"/>
  <c r="N279" i="2"/>
  <c r="L279" i="2"/>
  <c r="J279" i="2"/>
  <c r="H279" i="2"/>
  <c r="F279" i="2"/>
  <c r="D279" i="2"/>
  <c r="S278" i="2"/>
  <c r="Q278" i="2"/>
  <c r="T278" i="2" s="1"/>
  <c r="P278" i="2"/>
  <c r="N278" i="2"/>
  <c r="L278" i="2"/>
  <c r="J278" i="2"/>
  <c r="H278" i="2"/>
  <c r="F278" i="2"/>
  <c r="D278" i="2"/>
  <c r="O278" i="2" s="1"/>
  <c r="S277" i="2"/>
  <c r="P277" i="2"/>
  <c r="Q277" i="2" s="1"/>
  <c r="T277" i="2" s="1"/>
  <c r="N277" i="2"/>
  <c r="L277" i="2"/>
  <c r="J277" i="2"/>
  <c r="H277" i="2"/>
  <c r="F277" i="2"/>
  <c r="D277" i="2"/>
  <c r="O277" i="2" s="1"/>
  <c r="S276" i="2"/>
  <c r="Q276" i="2"/>
  <c r="T276" i="2" s="1"/>
  <c r="P276" i="2"/>
  <c r="N276" i="2"/>
  <c r="L276" i="2"/>
  <c r="J276" i="2"/>
  <c r="H276" i="2"/>
  <c r="F276" i="2"/>
  <c r="D276" i="2"/>
  <c r="O276" i="2" s="1"/>
  <c r="S275" i="2"/>
  <c r="P275" i="2"/>
  <c r="Q275" i="2" s="1"/>
  <c r="N275" i="2"/>
  <c r="L275" i="2"/>
  <c r="J275" i="2"/>
  <c r="H275" i="2"/>
  <c r="F275" i="2"/>
  <c r="D275" i="2"/>
  <c r="S274" i="2"/>
  <c r="Q274" i="2"/>
  <c r="T274" i="2" s="1"/>
  <c r="P274" i="2"/>
  <c r="N274" i="2"/>
  <c r="L274" i="2"/>
  <c r="J274" i="2"/>
  <c r="H274" i="2"/>
  <c r="F274" i="2"/>
  <c r="D274" i="2"/>
  <c r="O274" i="2" s="1"/>
  <c r="S273" i="2"/>
  <c r="P273" i="2"/>
  <c r="Q273" i="2" s="1"/>
  <c r="T273" i="2" s="1"/>
  <c r="N273" i="2"/>
  <c r="L273" i="2"/>
  <c r="J273" i="2"/>
  <c r="H273" i="2"/>
  <c r="F273" i="2"/>
  <c r="D273" i="2"/>
  <c r="O273" i="2" s="1"/>
  <c r="S272" i="2"/>
  <c r="Q272" i="2"/>
  <c r="T272" i="2" s="1"/>
  <c r="P272" i="2"/>
  <c r="N272" i="2"/>
  <c r="L272" i="2"/>
  <c r="J272" i="2"/>
  <c r="H272" i="2"/>
  <c r="F272" i="2"/>
  <c r="D272" i="2"/>
  <c r="O272" i="2" s="1"/>
  <c r="S271" i="2"/>
  <c r="S304" i="2" s="1"/>
  <c r="S329" i="2" s="1"/>
  <c r="P271" i="2"/>
  <c r="Q271" i="2" s="1"/>
  <c r="N271" i="2"/>
  <c r="L271" i="2"/>
  <c r="J271" i="2"/>
  <c r="H271" i="2"/>
  <c r="F271" i="2"/>
  <c r="D271" i="2"/>
  <c r="S270" i="2"/>
  <c r="Q270" i="2"/>
  <c r="T270" i="2" s="1"/>
  <c r="P270" i="2"/>
  <c r="N270" i="2"/>
  <c r="L270" i="2"/>
  <c r="J270" i="2"/>
  <c r="H270" i="2"/>
  <c r="F270" i="2"/>
  <c r="D270" i="2"/>
  <c r="O270" i="2" s="1"/>
  <c r="S269" i="2"/>
  <c r="P269" i="2"/>
  <c r="N269" i="2"/>
  <c r="L269" i="2"/>
  <c r="L304" i="2" s="1"/>
  <c r="L329" i="2" s="1"/>
  <c r="J269" i="2"/>
  <c r="H269" i="2"/>
  <c r="H304" i="2" s="1"/>
  <c r="H329" i="2" s="1"/>
  <c r="F269" i="2"/>
  <c r="D269" i="2"/>
  <c r="D304" i="2" s="1"/>
  <c r="D329" i="2" s="1"/>
  <c r="R265" i="2"/>
  <c r="R328" i="2" s="1"/>
  <c r="M265" i="2"/>
  <c r="M328" i="2" s="1"/>
  <c r="K265" i="2"/>
  <c r="K328" i="2" s="1"/>
  <c r="I265" i="2"/>
  <c r="I328" i="2" s="1"/>
  <c r="G265" i="2"/>
  <c r="G328" i="2" s="1"/>
  <c r="E265" i="2"/>
  <c r="E328" i="2" s="1"/>
  <c r="C265" i="2"/>
  <c r="C328" i="2" s="1"/>
  <c r="S264" i="2"/>
  <c r="P264" i="2"/>
  <c r="Q264" i="2" s="1"/>
  <c r="T264" i="2" s="1"/>
  <c r="N264" i="2"/>
  <c r="L264" i="2"/>
  <c r="J264" i="2"/>
  <c r="H264" i="2"/>
  <c r="F264" i="2"/>
  <c r="D264" i="2"/>
  <c r="O264" i="2" s="1"/>
  <c r="S263" i="2"/>
  <c r="Q263" i="2"/>
  <c r="T263" i="2" s="1"/>
  <c r="P263" i="2"/>
  <c r="N263" i="2"/>
  <c r="L263" i="2"/>
  <c r="J263" i="2"/>
  <c r="H263" i="2"/>
  <c r="F263" i="2"/>
  <c r="D263" i="2"/>
  <c r="O263" i="2" s="1"/>
  <c r="S262" i="2"/>
  <c r="P262" i="2"/>
  <c r="Q262" i="2" s="1"/>
  <c r="N262" i="2"/>
  <c r="L262" i="2"/>
  <c r="J262" i="2"/>
  <c r="H262" i="2"/>
  <c r="F262" i="2"/>
  <c r="D262" i="2"/>
  <c r="S261" i="2"/>
  <c r="Q261" i="2"/>
  <c r="T261" i="2" s="1"/>
  <c r="P261" i="2"/>
  <c r="N261" i="2"/>
  <c r="L261" i="2"/>
  <c r="J261" i="2"/>
  <c r="H261" i="2"/>
  <c r="F261" i="2"/>
  <c r="D261" i="2"/>
  <c r="O261" i="2" s="1"/>
  <c r="S260" i="2"/>
  <c r="P260" i="2"/>
  <c r="Q260" i="2" s="1"/>
  <c r="T260" i="2" s="1"/>
  <c r="N260" i="2"/>
  <c r="L260" i="2"/>
  <c r="J260" i="2"/>
  <c r="H260" i="2"/>
  <c r="F260" i="2"/>
  <c r="D260" i="2"/>
  <c r="O260" i="2" s="1"/>
  <c r="S259" i="2"/>
  <c r="Q259" i="2"/>
  <c r="T259" i="2" s="1"/>
  <c r="P259" i="2"/>
  <c r="N259" i="2"/>
  <c r="L259" i="2"/>
  <c r="J259" i="2"/>
  <c r="H259" i="2"/>
  <c r="F259" i="2"/>
  <c r="D259" i="2"/>
  <c r="O259" i="2" s="1"/>
  <c r="S258" i="2"/>
  <c r="P258" i="2"/>
  <c r="Q258" i="2" s="1"/>
  <c r="N258" i="2"/>
  <c r="L258" i="2"/>
  <c r="J258" i="2"/>
  <c r="H258" i="2"/>
  <c r="F258" i="2"/>
  <c r="D258" i="2"/>
  <c r="S257" i="2"/>
  <c r="Q257" i="2"/>
  <c r="T257" i="2" s="1"/>
  <c r="P257" i="2"/>
  <c r="N257" i="2"/>
  <c r="L257" i="2"/>
  <c r="J257" i="2"/>
  <c r="H257" i="2"/>
  <c r="F257" i="2"/>
  <c r="D257" i="2"/>
  <c r="O257" i="2" s="1"/>
  <c r="S256" i="2"/>
  <c r="P256" i="2"/>
  <c r="Q256" i="2" s="1"/>
  <c r="T256" i="2" s="1"/>
  <c r="N256" i="2"/>
  <c r="L256" i="2"/>
  <c r="J256" i="2"/>
  <c r="H256" i="2"/>
  <c r="F256" i="2"/>
  <c r="D256" i="2"/>
  <c r="O256" i="2" s="1"/>
  <c r="S255" i="2"/>
  <c r="Q255" i="2"/>
  <c r="T255" i="2" s="1"/>
  <c r="P255" i="2"/>
  <c r="N255" i="2"/>
  <c r="L255" i="2"/>
  <c r="J255" i="2"/>
  <c r="H255" i="2"/>
  <c r="F255" i="2"/>
  <c r="D255" i="2"/>
  <c r="O255" i="2" s="1"/>
  <c r="S254" i="2"/>
  <c r="P254" i="2"/>
  <c r="Q254" i="2" s="1"/>
  <c r="N254" i="2"/>
  <c r="L254" i="2"/>
  <c r="J254" i="2"/>
  <c r="H254" i="2"/>
  <c r="F254" i="2"/>
  <c r="D254" i="2"/>
  <c r="S253" i="2"/>
  <c r="Q253" i="2"/>
  <c r="T253" i="2" s="1"/>
  <c r="P253" i="2"/>
  <c r="N253" i="2"/>
  <c r="L253" i="2"/>
  <c r="J253" i="2"/>
  <c r="H253" i="2"/>
  <c r="F253" i="2"/>
  <c r="D253" i="2"/>
  <c r="O253" i="2" s="1"/>
  <c r="S252" i="2"/>
  <c r="P252" i="2"/>
  <c r="Q252" i="2" s="1"/>
  <c r="T252" i="2" s="1"/>
  <c r="N252" i="2"/>
  <c r="L252" i="2"/>
  <c r="J252" i="2"/>
  <c r="H252" i="2"/>
  <c r="F252" i="2"/>
  <c r="D252" i="2"/>
  <c r="O252" i="2" s="1"/>
  <c r="S251" i="2"/>
  <c r="Q251" i="2"/>
  <c r="T251" i="2" s="1"/>
  <c r="P251" i="2"/>
  <c r="N251" i="2"/>
  <c r="L251" i="2"/>
  <c r="J251" i="2"/>
  <c r="H251" i="2"/>
  <c r="F251" i="2"/>
  <c r="D251" i="2"/>
  <c r="O251" i="2" s="1"/>
  <c r="S250" i="2"/>
  <c r="P250" i="2"/>
  <c r="Q250" i="2" s="1"/>
  <c r="N250" i="2"/>
  <c r="L250" i="2"/>
  <c r="J250" i="2"/>
  <c r="H250" i="2"/>
  <c r="F250" i="2"/>
  <c r="D250" i="2"/>
  <c r="S249" i="2"/>
  <c r="Q249" i="2"/>
  <c r="T249" i="2" s="1"/>
  <c r="P249" i="2"/>
  <c r="N249" i="2"/>
  <c r="L249" i="2"/>
  <c r="J249" i="2"/>
  <c r="H249" i="2"/>
  <c r="F249" i="2"/>
  <c r="D249" i="2"/>
  <c r="O249" i="2" s="1"/>
  <c r="S248" i="2"/>
  <c r="P248" i="2"/>
  <c r="Q248" i="2" s="1"/>
  <c r="T248" i="2" s="1"/>
  <c r="N248" i="2"/>
  <c r="L248" i="2"/>
  <c r="J248" i="2"/>
  <c r="H248" i="2"/>
  <c r="F248" i="2"/>
  <c r="D248" i="2"/>
  <c r="O248" i="2" s="1"/>
  <c r="S247" i="2"/>
  <c r="Q247" i="2"/>
  <c r="T247" i="2" s="1"/>
  <c r="P247" i="2"/>
  <c r="N247" i="2"/>
  <c r="L247" i="2"/>
  <c r="J247" i="2"/>
  <c r="H247" i="2"/>
  <c r="F247" i="2"/>
  <c r="D247" i="2"/>
  <c r="O247" i="2" s="1"/>
  <c r="S246" i="2"/>
  <c r="P246" i="2"/>
  <c r="Q246" i="2" s="1"/>
  <c r="N246" i="2"/>
  <c r="L246" i="2"/>
  <c r="J246" i="2"/>
  <c r="H246" i="2"/>
  <c r="F246" i="2"/>
  <c r="D246" i="2"/>
  <c r="S245" i="2"/>
  <c r="Q245" i="2"/>
  <c r="T245" i="2" s="1"/>
  <c r="P245" i="2"/>
  <c r="N245" i="2"/>
  <c r="L245" i="2"/>
  <c r="J245" i="2"/>
  <c r="H245" i="2"/>
  <c r="F245" i="2"/>
  <c r="D245" i="2"/>
  <c r="O245" i="2" s="1"/>
  <c r="S244" i="2"/>
  <c r="P244" i="2"/>
  <c r="Q244" i="2" s="1"/>
  <c r="T244" i="2" s="1"/>
  <c r="N244" i="2"/>
  <c r="L244" i="2"/>
  <c r="J244" i="2"/>
  <c r="H244" i="2"/>
  <c r="F244" i="2"/>
  <c r="D244" i="2"/>
  <c r="O244" i="2" s="1"/>
  <c r="S243" i="2"/>
  <c r="Q243" i="2"/>
  <c r="T243" i="2" s="1"/>
  <c r="P243" i="2"/>
  <c r="N243" i="2"/>
  <c r="L243" i="2"/>
  <c r="J243" i="2"/>
  <c r="H243" i="2"/>
  <c r="F243" i="2"/>
  <c r="D243" i="2"/>
  <c r="O243" i="2" s="1"/>
  <c r="S242" i="2"/>
  <c r="P242" i="2"/>
  <c r="Q242" i="2" s="1"/>
  <c r="N242" i="2"/>
  <c r="L242" i="2"/>
  <c r="J242" i="2"/>
  <c r="H242" i="2"/>
  <c r="F242" i="2"/>
  <c r="D242" i="2"/>
  <c r="S241" i="2"/>
  <c r="Q241" i="2"/>
  <c r="T241" i="2" s="1"/>
  <c r="P241" i="2"/>
  <c r="N241" i="2"/>
  <c r="L241" i="2"/>
  <c r="J241" i="2"/>
  <c r="H241" i="2"/>
  <c r="F241" i="2"/>
  <c r="D241" i="2"/>
  <c r="O241" i="2" s="1"/>
  <c r="S240" i="2"/>
  <c r="P240" i="2"/>
  <c r="Q240" i="2" s="1"/>
  <c r="T240" i="2" s="1"/>
  <c r="N240" i="2"/>
  <c r="L240" i="2"/>
  <c r="J240" i="2"/>
  <c r="H240" i="2"/>
  <c r="F240" i="2"/>
  <c r="D240" i="2"/>
  <c r="O240" i="2" s="1"/>
  <c r="S239" i="2"/>
  <c r="Q239" i="2"/>
  <c r="T239" i="2" s="1"/>
  <c r="P239" i="2"/>
  <c r="N239" i="2"/>
  <c r="L239" i="2"/>
  <c r="J239" i="2"/>
  <c r="H239" i="2"/>
  <c r="F239" i="2"/>
  <c r="D239" i="2"/>
  <c r="O239" i="2" s="1"/>
  <c r="S238" i="2"/>
  <c r="P238" i="2"/>
  <c r="Q238" i="2" s="1"/>
  <c r="N238" i="2"/>
  <c r="L238" i="2"/>
  <c r="J238" i="2"/>
  <c r="H238" i="2"/>
  <c r="F238" i="2"/>
  <c r="D238" i="2"/>
  <c r="S237" i="2"/>
  <c r="Q237" i="2"/>
  <c r="T237" i="2" s="1"/>
  <c r="P237" i="2"/>
  <c r="N237" i="2"/>
  <c r="L237" i="2"/>
  <c r="J237" i="2"/>
  <c r="H237" i="2"/>
  <c r="F237" i="2"/>
  <c r="D237" i="2"/>
  <c r="O237" i="2" s="1"/>
  <c r="S236" i="2"/>
  <c r="P236" i="2"/>
  <c r="N236" i="2"/>
  <c r="L236" i="2"/>
  <c r="L265" i="2" s="1"/>
  <c r="L328" i="2" s="1"/>
  <c r="J236" i="2"/>
  <c r="H236" i="2"/>
  <c r="H265" i="2" s="1"/>
  <c r="H328" i="2" s="1"/>
  <c r="F236" i="2"/>
  <c r="D236" i="2"/>
  <c r="D265" i="2" s="1"/>
  <c r="D328" i="2" s="1"/>
  <c r="R232" i="2"/>
  <c r="R327" i="2" s="1"/>
  <c r="M232" i="2"/>
  <c r="M327" i="2" s="1"/>
  <c r="K232" i="2"/>
  <c r="K327" i="2" s="1"/>
  <c r="I232" i="2"/>
  <c r="I327" i="2" s="1"/>
  <c r="G232" i="2"/>
  <c r="G327" i="2" s="1"/>
  <c r="E232" i="2"/>
  <c r="E327" i="2" s="1"/>
  <c r="C232" i="2"/>
  <c r="C327" i="2" s="1"/>
  <c r="S231" i="2"/>
  <c r="Q231" i="2"/>
  <c r="T231" i="2" s="1"/>
  <c r="P231" i="2"/>
  <c r="N231" i="2"/>
  <c r="L231" i="2"/>
  <c r="J231" i="2"/>
  <c r="H231" i="2"/>
  <c r="F231" i="2"/>
  <c r="D231" i="2"/>
  <c r="O231" i="2" s="1"/>
  <c r="S230" i="2"/>
  <c r="P230" i="2"/>
  <c r="Q230" i="2" s="1"/>
  <c r="T230" i="2" s="1"/>
  <c r="N230" i="2"/>
  <c r="L230" i="2"/>
  <c r="J230" i="2"/>
  <c r="H230" i="2"/>
  <c r="F230" i="2"/>
  <c r="D230" i="2"/>
  <c r="O230" i="2" s="1"/>
  <c r="S229" i="2"/>
  <c r="Q229" i="2"/>
  <c r="T229" i="2" s="1"/>
  <c r="P229" i="2"/>
  <c r="N229" i="2"/>
  <c r="L229" i="2"/>
  <c r="J229" i="2"/>
  <c r="H229" i="2"/>
  <c r="F229" i="2"/>
  <c r="D229" i="2"/>
  <c r="O229" i="2" s="1"/>
  <c r="S228" i="2"/>
  <c r="P228" i="2"/>
  <c r="Q228" i="2" s="1"/>
  <c r="N228" i="2"/>
  <c r="L228" i="2"/>
  <c r="J228" i="2"/>
  <c r="H228" i="2"/>
  <c r="F228" i="2"/>
  <c r="D228" i="2"/>
  <c r="S227" i="2"/>
  <c r="Q227" i="2"/>
  <c r="T227" i="2" s="1"/>
  <c r="P227" i="2"/>
  <c r="N227" i="2"/>
  <c r="L227" i="2"/>
  <c r="L232" i="2" s="1"/>
  <c r="L327" i="2" s="1"/>
  <c r="J227" i="2"/>
  <c r="H227" i="2"/>
  <c r="H232" i="2" s="1"/>
  <c r="H327" i="2" s="1"/>
  <c r="F227" i="2"/>
  <c r="D227" i="2"/>
  <c r="D232" i="2" s="1"/>
  <c r="D327" i="2" s="1"/>
  <c r="S226" i="2"/>
  <c r="P226" i="2"/>
  <c r="Q226" i="2" s="1"/>
  <c r="T226" i="2" s="1"/>
  <c r="N226" i="2"/>
  <c r="L226" i="2"/>
  <c r="J226" i="2"/>
  <c r="H226" i="2"/>
  <c r="F226" i="2"/>
  <c r="D226" i="2"/>
  <c r="O226" i="2" s="1"/>
  <c r="S225" i="2"/>
  <c r="Q225" i="2"/>
  <c r="T225" i="2" s="1"/>
  <c r="P225" i="2"/>
  <c r="N225" i="2"/>
  <c r="L225" i="2"/>
  <c r="J225" i="2"/>
  <c r="H225" i="2"/>
  <c r="F225" i="2"/>
  <c r="D225" i="2"/>
  <c r="O225" i="2" s="1"/>
  <c r="S224" i="2"/>
  <c r="S232" i="2" s="1"/>
  <c r="S327" i="2" s="1"/>
  <c r="P224" i="2"/>
  <c r="Q224" i="2" s="1"/>
  <c r="N224" i="2"/>
  <c r="N232" i="2" s="1"/>
  <c r="N327" i="2" s="1"/>
  <c r="L224" i="2"/>
  <c r="J224" i="2"/>
  <c r="J232" i="2" s="1"/>
  <c r="J327" i="2" s="1"/>
  <c r="H224" i="2"/>
  <c r="F224" i="2"/>
  <c r="F232" i="2" s="1"/>
  <c r="F327" i="2" s="1"/>
  <c r="D224" i="2"/>
  <c r="R220" i="2"/>
  <c r="R326" i="2" s="1"/>
  <c r="M220" i="2"/>
  <c r="M326" i="2" s="1"/>
  <c r="K220" i="2"/>
  <c r="K326" i="2" s="1"/>
  <c r="I220" i="2"/>
  <c r="I326" i="2" s="1"/>
  <c r="G220" i="2"/>
  <c r="G326" i="2" s="1"/>
  <c r="E220" i="2"/>
  <c r="E326" i="2" s="1"/>
  <c r="C220" i="2"/>
  <c r="C326" i="2" s="1"/>
  <c r="S219" i="2"/>
  <c r="Q219" i="2"/>
  <c r="T219" i="2" s="1"/>
  <c r="P219" i="2"/>
  <c r="N219" i="2"/>
  <c r="L219" i="2"/>
  <c r="J219" i="2"/>
  <c r="H219" i="2"/>
  <c r="F219" i="2"/>
  <c r="D219" i="2"/>
  <c r="O219" i="2" s="1"/>
  <c r="S218" i="2"/>
  <c r="P218" i="2"/>
  <c r="Q218" i="2" s="1"/>
  <c r="N218" i="2"/>
  <c r="L218" i="2"/>
  <c r="J218" i="2"/>
  <c r="H218" i="2"/>
  <c r="F218" i="2"/>
  <c r="D218" i="2"/>
  <c r="S217" i="2"/>
  <c r="Q217" i="2"/>
  <c r="T217" i="2" s="1"/>
  <c r="P217" i="2"/>
  <c r="N217" i="2"/>
  <c r="L217" i="2"/>
  <c r="J217" i="2"/>
  <c r="H217" i="2"/>
  <c r="F217" i="2"/>
  <c r="D217" i="2"/>
  <c r="O217" i="2" s="1"/>
  <c r="S216" i="2"/>
  <c r="P216" i="2"/>
  <c r="Q216" i="2" s="1"/>
  <c r="T216" i="2" s="1"/>
  <c r="N216" i="2"/>
  <c r="L216" i="2"/>
  <c r="J216" i="2"/>
  <c r="H216" i="2"/>
  <c r="F216" i="2"/>
  <c r="D216" i="2"/>
  <c r="O216" i="2" s="1"/>
  <c r="S215" i="2"/>
  <c r="Q215" i="2"/>
  <c r="T215" i="2" s="1"/>
  <c r="P215" i="2"/>
  <c r="N215" i="2"/>
  <c r="L215" i="2"/>
  <c r="J215" i="2"/>
  <c r="H215" i="2"/>
  <c r="F215" i="2"/>
  <c r="D215" i="2"/>
  <c r="O215" i="2" s="1"/>
  <c r="S214" i="2"/>
  <c r="P214" i="2"/>
  <c r="Q214" i="2" s="1"/>
  <c r="N214" i="2"/>
  <c r="L214" i="2"/>
  <c r="J214" i="2"/>
  <c r="H214" i="2"/>
  <c r="F214" i="2"/>
  <c r="D214" i="2"/>
  <c r="S213" i="2"/>
  <c r="Q213" i="2"/>
  <c r="T213" i="2" s="1"/>
  <c r="P213" i="2"/>
  <c r="N213" i="2"/>
  <c r="L213" i="2"/>
  <c r="J213" i="2"/>
  <c r="H213" i="2"/>
  <c r="F213" i="2"/>
  <c r="D213" i="2"/>
  <c r="O213" i="2" s="1"/>
  <c r="S212" i="2"/>
  <c r="P212" i="2"/>
  <c r="Q212" i="2" s="1"/>
  <c r="T212" i="2" s="1"/>
  <c r="N212" i="2"/>
  <c r="L212" i="2"/>
  <c r="J212" i="2"/>
  <c r="H212" i="2"/>
  <c r="F212" i="2"/>
  <c r="D212" i="2"/>
  <c r="O212" i="2" s="1"/>
  <c r="S211" i="2"/>
  <c r="Q211" i="2"/>
  <c r="P211" i="2"/>
  <c r="N211" i="2"/>
  <c r="L211" i="2"/>
  <c r="J211" i="2"/>
  <c r="H211" i="2"/>
  <c r="F211" i="2"/>
  <c r="D211" i="2"/>
  <c r="S207" i="2"/>
  <c r="S325" i="2" s="1"/>
  <c r="R207" i="2"/>
  <c r="R325" i="2" s="1"/>
  <c r="Q207" i="2"/>
  <c r="Q325" i="2" s="1"/>
  <c r="M207" i="2"/>
  <c r="M325" i="2" s="1"/>
  <c r="K207" i="2"/>
  <c r="K325" i="2" s="1"/>
  <c r="I207" i="2"/>
  <c r="I325" i="2" s="1"/>
  <c r="G207" i="2"/>
  <c r="G325" i="2" s="1"/>
  <c r="E207" i="2"/>
  <c r="E325" i="2" s="1"/>
  <c r="C207" i="2"/>
  <c r="S206" i="2"/>
  <c r="P206" i="2"/>
  <c r="Q206" i="2" s="1"/>
  <c r="N206" i="2"/>
  <c r="L206" i="2"/>
  <c r="J206" i="2"/>
  <c r="H206" i="2"/>
  <c r="F206" i="2"/>
  <c r="D206" i="2"/>
  <c r="S205" i="2"/>
  <c r="Q205" i="2"/>
  <c r="T205" i="2" s="1"/>
  <c r="P205" i="2"/>
  <c r="N205" i="2"/>
  <c r="L205" i="2"/>
  <c r="J205" i="2"/>
  <c r="H205" i="2"/>
  <c r="F205" i="2"/>
  <c r="D205" i="2"/>
  <c r="O205" i="2" s="1"/>
  <c r="S204" i="2"/>
  <c r="P204" i="2"/>
  <c r="Q204" i="2" s="1"/>
  <c r="T204" i="2" s="1"/>
  <c r="N204" i="2"/>
  <c r="L204" i="2"/>
  <c r="J204" i="2"/>
  <c r="H204" i="2"/>
  <c r="F204" i="2"/>
  <c r="D204" i="2"/>
  <c r="O204" i="2" s="1"/>
  <c r="S203" i="2"/>
  <c r="Q203" i="2"/>
  <c r="T203" i="2" s="1"/>
  <c r="P203" i="2"/>
  <c r="N203" i="2"/>
  <c r="L203" i="2"/>
  <c r="J203" i="2"/>
  <c r="H203" i="2"/>
  <c r="F203" i="2"/>
  <c r="D203" i="2"/>
  <c r="O203" i="2" s="1"/>
  <c r="S202" i="2"/>
  <c r="P202" i="2"/>
  <c r="Q202" i="2" s="1"/>
  <c r="N202" i="2"/>
  <c r="L202" i="2"/>
  <c r="J202" i="2"/>
  <c r="H202" i="2"/>
  <c r="F202" i="2"/>
  <c r="D202" i="2"/>
  <c r="S201" i="2"/>
  <c r="Q201" i="2"/>
  <c r="T201" i="2" s="1"/>
  <c r="P201" i="2"/>
  <c r="N201" i="2"/>
  <c r="L201" i="2"/>
  <c r="J201" i="2"/>
  <c r="H201" i="2"/>
  <c r="F201" i="2"/>
  <c r="D201" i="2"/>
  <c r="O201" i="2" s="1"/>
  <c r="S200" i="2"/>
  <c r="P200" i="2"/>
  <c r="Q200" i="2" s="1"/>
  <c r="T200" i="2" s="1"/>
  <c r="N200" i="2"/>
  <c r="L200" i="2"/>
  <c r="J200" i="2"/>
  <c r="H200" i="2"/>
  <c r="F200" i="2"/>
  <c r="D200" i="2"/>
  <c r="O200" i="2" s="1"/>
  <c r="S199" i="2"/>
  <c r="Q199" i="2"/>
  <c r="T199" i="2" s="1"/>
  <c r="P199" i="2"/>
  <c r="N199" i="2"/>
  <c r="L199" i="2"/>
  <c r="J199" i="2"/>
  <c r="H199" i="2"/>
  <c r="F199" i="2"/>
  <c r="D199" i="2"/>
  <c r="O199" i="2" s="1"/>
  <c r="S198" i="2"/>
  <c r="P198" i="2"/>
  <c r="Q198" i="2" s="1"/>
  <c r="N198" i="2"/>
  <c r="L198" i="2"/>
  <c r="J198" i="2"/>
  <c r="H198" i="2"/>
  <c r="F198" i="2"/>
  <c r="D198" i="2"/>
  <c r="S197" i="2"/>
  <c r="Q197" i="2"/>
  <c r="T197" i="2" s="1"/>
  <c r="P197" i="2"/>
  <c r="N197" i="2"/>
  <c r="L197" i="2"/>
  <c r="L207" i="2" s="1"/>
  <c r="L325" i="2" s="1"/>
  <c r="J197" i="2"/>
  <c r="H197" i="2"/>
  <c r="H207" i="2" s="1"/>
  <c r="H325" i="2" s="1"/>
  <c r="F197" i="2"/>
  <c r="D197" i="2"/>
  <c r="D207" i="2" s="1"/>
  <c r="D325" i="2" s="1"/>
  <c r="R193" i="2"/>
  <c r="R324" i="2" s="1"/>
  <c r="M193" i="2"/>
  <c r="M324" i="2" s="1"/>
  <c r="K193" i="2"/>
  <c r="K324" i="2" s="1"/>
  <c r="I193" i="2"/>
  <c r="I324" i="2" s="1"/>
  <c r="G193" i="2"/>
  <c r="G324" i="2" s="1"/>
  <c r="E193" i="2"/>
  <c r="C193" i="2"/>
  <c r="C324" i="2" s="1"/>
  <c r="S192" i="2"/>
  <c r="P192" i="2"/>
  <c r="Q192" i="2" s="1"/>
  <c r="T192" i="2" s="1"/>
  <c r="N192" i="2"/>
  <c r="L192" i="2"/>
  <c r="J192" i="2"/>
  <c r="H192" i="2"/>
  <c r="F192" i="2"/>
  <c r="D192" i="2"/>
  <c r="O192" i="2" s="1"/>
  <c r="S191" i="2"/>
  <c r="Q191" i="2"/>
  <c r="T191" i="2" s="1"/>
  <c r="P191" i="2"/>
  <c r="N191" i="2"/>
  <c r="L191" i="2"/>
  <c r="J191" i="2"/>
  <c r="H191" i="2"/>
  <c r="F191" i="2"/>
  <c r="D191" i="2"/>
  <c r="O191" i="2" s="1"/>
  <c r="S190" i="2"/>
  <c r="P190" i="2"/>
  <c r="Q190" i="2" s="1"/>
  <c r="N190" i="2"/>
  <c r="L190" i="2"/>
  <c r="J190" i="2"/>
  <c r="H190" i="2"/>
  <c r="F190" i="2"/>
  <c r="D190" i="2"/>
  <c r="S189" i="2"/>
  <c r="Q189" i="2"/>
  <c r="T189" i="2" s="1"/>
  <c r="P189" i="2"/>
  <c r="N189" i="2"/>
  <c r="L189" i="2"/>
  <c r="J189" i="2"/>
  <c r="H189" i="2"/>
  <c r="F189" i="2"/>
  <c r="D189" i="2"/>
  <c r="O189" i="2" s="1"/>
  <c r="S188" i="2"/>
  <c r="P188" i="2"/>
  <c r="Q188" i="2" s="1"/>
  <c r="T188" i="2" s="1"/>
  <c r="N188" i="2"/>
  <c r="L188" i="2"/>
  <c r="J188" i="2"/>
  <c r="H188" i="2"/>
  <c r="F188" i="2"/>
  <c r="D188" i="2"/>
  <c r="O188" i="2" s="1"/>
  <c r="S187" i="2"/>
  <c r="P187" i="2"/>
  <c r="Q187" i="2" s="1"/>
  <c r="N187" i="2"/>
  <c r="L187" i="2"/>
  <c r="J187" i="2"/>
  <c r="H187" i="2"/>
  <c r="F187" i="2"/>
  <c r="D187" i="2"/>
  <c r="S186" i="2"/>
  <c r="Q186" i="2"/>
  <c r="T186" i="2" s="1"/>
  <c r="P186" i="2"/>
  <c r="N186" i="2"/>
  <c r="L186" i="2"/>
  <c r="J186" i="2"/>
  <c r="H186" i="2"/>
  <c r="F186" i="2"/>
  <c r="D186" i="2"/>
  <c r="O186" i="2" s="1"/>
  <c r="S185" i="2"/>
  <c r="P185" i="2"/>
  <c r="Q185" i="2" s="1"/>
  <c r="T185" i="2" s="1"/>
  <c r="N185" i="2"/>
  <c r="L185" i="2"/>
  <c r="J185" i="2"/>
  <c r="H185" i="2"/>
  <c r="F185" i="2"/>
  <c r="D185" i="2"/>
  <c r="O185" i="2" s="1"/>
  <c r="S184" i="2"/>
  <c r="Q184" i="2"/>
  <c r="T184" i="2" s="1"/>
  <c r="P184" i="2"/>
  <c r="N184" i="2"/>
  <c r="L184" i="2"/>
  <c r="J184" i="2"/>
  <c r="H184" i="2"/>
  <c r="F184" i="2"/>
  <c r="D184" i="2"/>
  <c r="O184" i="2" s="1"/>
  <c r="S183" i="2"/>
  <c r="P183" i="2"/>
  <c r="Q183" i="2" s="1"/>
  <c r="N183" i="2"/>
  <c r="L183" i="2"/>
  <c r="J183" i="2"/>
  <c r="H183" i="2"/>
  <c r="F183" i="2"/>
  <c r="D183" i="2"/>
  <c r="S182" i="2"/>
  <c r="Q182" i="2"/>
  <c r="T182" i="2" s="1"/>
  <c r="P182" i="2"/>
  <c r="N182" i="2"/>
  <c r="L182" i="2"/>
  <c r="J182" i="2"/>
  <c r="H182" i="2"/>
  <c r="F182" i="2"/>
  <c r="D182" i="2"/>
  <c r="O182" i="2" s="1"/>
  <c r="S181" i="2"/>
  <c r="P181" i="2"/>
  <c r="Q181" i="2" s="1"/>
  <c r="T181" i="2" s="1"/>
  <c r="N181" i="2"/>
  <c r="L181" i="2"/>
  <c r="J181" i="2"/>
  <c r="H181" i="2"/>
  <c r="F181" i="2"/>
  <c r="D181" i="2"/>
  <c r="O181" i="2" s="1"/>
  <c r="S180" i="2"/>
  <c r="Q180" i="2"/>
  <c r="T180" i="2" s="1"/>
  <c r="P180" i="2"/>
  <c r="N180" i="2"/>
  <c r="L180" i="2"/>
  <c r="J180" i="2"/>
  <c r="H180" i="2"/>
  <c r="F180" i="2"/>
  <c r="D180" i="2"/>
  <c r="O180" i="2" s="1"/>
  <c r="S179" i="2"/>
  <c r="P179" i="2"/>
  <c r="Q179" i="2" s="1"/>
  <c r="N179" i="2"/>
  <c r="L179" i="2"/>
  <c r="J179" i="2"/>
  <c r="H179" i="2"/>
  <c r="F179" i="2"/>
  <c r="D179" i="2"/>
  <c r="S178" i="2"/>
  <c r="Q178" i="2"/>
  <c r="T178" i="2" s="1"/>
  <c r="P178" i="2"/>
  <c r="N178" i="2"/>
  <c r="L178" i="2"/>
  <c r="J178" i="2"/>
  <c r="H178" i="2"/>
  <c r="F178" i="2"/>
  <c r="D178" i="2"/>
  <c r="O178" i="2" s="1"/>
  <c r="S177" i="2"/>
  <c r="P177" i="2"/>
  <c r="Q177" i="2" s="1"/>
  <c r="T177" i="2" s="1"/>
  <c r="N177" i="2"/>
  <c r="L177" i="2"/>
  <c r="J177" i="2"/>
  <c r="H177" i="2"/>
  <c r="F177" i="2"/>
  <c r="D177" i="2"/>
  <c r="O177" i="2" s="1"/>
  <c r="S176" i="2"/>
  <c r="Q176" i="2"/>
  <c r="T176" i="2" s="1"/>
  <c r="P176" i="2"/>
  <c r="N176" i="2"/>
  <c r="L176" i="2"/>
  <c r="J176" i="2"/>
  <c r="H176" i="2"/>
  <c r="F176" i="2"/>
  <c r="D176" i="2"/>
  <c r="O176" i="2" s="1"/>
  <c r="S175" i="2"/>
  <c r="P175" i="2"/>
  <c r="Q175" i="2" s="1"/>
  <c r="N175" i="2"/>
  <c r="L175" i="2"/>
  <c r="J175" i="2"/>
  <c r="H175" i="2"/>
  <c r="F175" i="2"/>
  <c r="D175" i="2"/>
  <c r="S174" i="2"/>
  <c r="Q174" i="2"/>
  <c r="T174" i="2" s="1"/>
  <c r="P174" i="2"/>
  <c r="N174" i="2"/>
  <c r="L174" i="2"/>
  <c r="J174" i="2"/>
  <c r="H174" i="2"/>
  <c r="F174" i="2"/>
  <c r="D174" i="2"/>
  <c r="O174" i="2" s="1"/>
  <c r="S173" i="2"/>
  <c r="P173" i="2"/>
  <c r="Q173" i="2" s="1"/>
  <c r="T173" i="2" s="1"/>
  <c r="N173" i="2"/>
  <c r="L173" i="2"/>
  <c r="J173" i="2"/>
  <c r="H173" i="2"/>
  <c r="F173" i="2"/>
  <c r="D173" i="2"/>
  <c r="O173" i="2" s="1"/>
  <c r="S172" i="2"/>
  <c r="Q172" i="2"/>
  <c r="T172" i="2" s="1"/>
  <c r="P172" i="2"/>
  <c r="N172" i="2"/>
  <c r="L172" i="2"/>
  <c r="J172" i="2"/>
  <c r="H172" i="2"/>
  <c r="F172" i="2"/>
  <c r="D172" i="2"/>
  <c r="O172" i="2" s="1"/>
  <c r="S171" i="2"/>
  <c r="P171" i="2"/>
  <c r="Q171" i="2" s="1"/>
  <c r="N171" i="2"/>
  <c r="L171" i="2"/>
  <c r="J171" i="2"/>
  <c r="H171" i="2"/>
  <c r="F171" i="2"/>
  <c r="D171" i="2"/>
  <c r="S170" i="2"/>
  <c r="Q170" i="2"/>
  <c r="T170" i="2" s="1"/>
  <c r="P170" i="2"/>
  <c r="N170" i="2"/>
  <c r="L170" i="2"/>
  <c r="J170" i="2"/>
  <c r="H170" i="2"/>
  <c r="F170" i="2"/>
  <c r="D170" i="2"/>
  <c r="O170" i="2" s="1"/>
  <c r="S169" i="2"/>
  <c r="P169" i="2"/>
  <c r="Q169" i="2" s="1"/>
  <c r="T169" i="2" s="1"/>
  <c r="N169" i="2"/>
  <c r="L169" i="2"/>
  <c r="J169" i="2"/>
  <c r="H169" i="2"/>
  <c r="F169" i="2"/>
  <c r="D169" i="2"/>
  <c r="O169" i="2" s="1"/>
  <c r="S168" i="2"/>
  <c r="Q168" i="2"/>
  <c r="T168" i="2" s="1"/>
  <c r="P168" i="2"/>
  <c r="N168" i="2"/>
  <c r="L168" i="2"/>
  <c r="J168" i="2"/>
  <c r="H168" i="2"/>
  <c r="F168" i="2"/>
  <c r="D168" i="2"/>
  <c r="O168" i="2" s="1"/>
  <c r="S167" i="2"/>
  <c r="P167" i="2"/>
  <c r="Q167" i="2" s="1"/>
  <c r="N167" i="2"/>
  <c r="L167" i="2"/>
  <c r="J167" i="2"/>
  <c r="H167" i="2"/>
  <c r="F167" i="2"/>
  <c r="D167" i="2"/>
  <c r="S166" i="2"/>
  <c r="Q166" i="2"/>
  <c r="T166" i="2" s="1"/>
  <c r="P166" i="2"/>
  <c r="N166" i="2"/>
  <c r="L166" i="2"/>
  <c r="J166" i="2"/>
  <c r="H166" i="2"/>
  <c r="F166" i="2"/>
  <c r="D166" i="2"/>
  <c r="O166" i="2" s="1"/>
  <c r="S165" i="2"/>
  <c r="P165" i="2"/>
  <c r="Q165" i="2" s="1"/>
  <c r="T165" i="2" s="1"/>
  <c r="N165" i="2"/>
  <c r="L165" i="2"/>
  <c r="J165" i="2"/>
  <c r="H165" i="2"/>
  <c r="F165" i="2"/>
  <c r="D165" i="2"/>
  <c r="O165" i="2" s="1"/>
  <c r="S164" i="2"/>
  <c r="Q164" i="2"/>
  <c r="T164" i="2" s="1"/>
  <c r="P164" i="2"/>
  <c r="N164" i="2"/>
  <c r="L164" i="2"/>
  <c r="J164" i="2"/>
  <c r="H164" i="2"/>
  <c r="F164" i="2"/>
  <c r="D164" i="2"/>
  <c r="O164" i="2" s="1"/>
  <c r="S163" i="2"/>
  <c r="P163" i="2"/>
  <c r="Q163" i="2" s="1"/>
  <c r="N163" i="2"/>
  <c r="L163" i="2"/>
  <c r="J163" i="2"/>
  <c r="H163" i="2"/>
  <c r="F163" i="2"/>
  <c r="D163" i="2"/>
  <c r="S162" i="2"/>
  <c r="Q162" i="2"/>
  <c r="T162" i="2" s="1"/>
  <c r="P162" i="2"/>
  <c r="N162" i="2"/>
  <c r="L162" i="2"/>
  <c r="J162" i="2"/>
  <c r="H162" i="2"/>
  <c r="F162" i="2"/>
  <c r="D162" i="2"/>
  <c r="O162" i="2" s="1"/>
  <c r="S161" i="2"/>
  <c r="P161" i="2"/>
  <c r="Q161" i="2" s="1"/>
  <c r="T161" i="2" s="1"/>
  <c r="N161" i="2"/>
  <c r="L161" i="2"/>
  <c r="J161" i="2"/>
  <c r="H161" i="2"/>
  <c r="F161" i="2"/>
  <c r="D161" i="2"/>
  <c r="O161" i="2" s="1"/>
  <c r="S160" i="2"/>
  <c r="Q160" i="2"/>
  <c r="T160" i="2" s="1"/>
  <c r="P160" i="2"/>
  <c r="N160" i="2"/>
  <c r="L160" i="2"/>
  <c r="J160" i="2"/>
  <c r="H160" i="2"/>
  <c r="F160" i="2"/>
  <c r="D160" i="2"/>
  <c r="O160" i="2" s="1"/>
  <c r="S159" i="2"/>
  <c r="P159" i="2"/>
  <c r="Q159" i="2" s="1"/>
  <c r="N159" i="2"/>
  <c r="L159" i="2"/>
  <c r="J159" i="2"/>
  <c r="H159" i="2"/>
  <c r="F159" i="2"/>
  <c r="D159" i="2"/>
  <c r="S158" i="2"/>
  <c r="Q158" i="2"/>
  <c r="T158" i="2" s="1"/>
  <c r="P158" i="2"/>
  <c r="N158" i="2"/>
  <c r="L158" i="2"/>
  <c r="J158" i="2"/>
  <c r="H158" i="2"/>
  <c r="F158" i="2"/>
  <c r="D158" i="2"/>
  <c r="O158" i="2" s="1"/>
  <c r="S157" i="2"/>
  <c r="P157" i="2"/>
  <c r="Q157" i="2" s="1"/>
  <c r="T157" i="2" s="1"/>
  <c r="N157" i="2"/>
  <c r="L157" i="2"/>
  <c r="J157" i="2"/>
  <c r="H157" i="2"/>
  <c r="F157" i="2"/>
  <c r="D157" i="2"/>
  <c r="O157" i="2" s="1"/>
  <c r="S156" i="2"/>
  <c r="Q156" i="2"/>
  <c r="T156" i="2" s="1"/>
  <c r="P156" i="2"/>
  <c r="N156" i="2"/>
  <c r="L156" i="2"/>
  <c r="J156" i="2"/>
  <c r="H156" i="2"/>
  <c r="F156" i="2"/>
  <c r="D156" i="2"/>
  <c r="O156" i="2" s="1"/>
  <c r="S155" i="2"/>
  <c r="P155" i="2"/>
  <c r="Q155" i="2" s="1"/>
  <c r="N155" i="2"/>
  <c r="L155" i="2"/>
  <c r="J155" i="2"/>
  <c r="H155" i="2"/>
  <c r="F155" i="2"/>
  <c r="D155" i="2"/>
  <c r="S154" i="2"/>
  <c r="Q154" i="2"/>
  <c r="T154" i="2" s="1"/>
  <c r="P154" i="2"/>
  <c r="N154" i="2"/>
  <c r="L154" i="2"/>
  <c r="J154" i="2"/>
  <c r="H154" i="2"/>
  <c r="F154" i="2"/>
  <c r="D154" i="2"/>
  <c r="O154" i="2" s="1"/>
  <c r="S153" i="2"/>
  <c r="P153" i="2"/>
  <c r="Q153" i="2" s="1"/>
  <c r="T153" i="2" s="1"/>
  <c r="N153" i="2"/>
  <c r="L153" i="2"/>
  <c r="J153" i="2"/>
  <c r="H153" i="2"/>
  <c r="F153" i="2"/>
  <c r="D153" i="2"/>
  <c r="O153" i="2" s="1"/>
  <c r="S152" i="2"/>
  <c r="Q152" i="2"/>
  <c r="T152" i="2" s="1"/>
  <c r="P152" i="2"/>
  <c r="N152" i="2"/>
  <c r="L152" i="2"/>
  <c r="J152" i="2"/>
  <c r="H152" i="2"/>
  <c r="F152" i="2"/>
  <c r="D152" i="2"/>
  <c r="O152" i="2" s="1"/>
  <c r="S151" i="2"/>
  <c r="P151" i="2"/>
  <c r="Q151" i="2" s="1"/>
  <c r="N151" i="2"/>
  <c r="L151" i="2"/>
  <c r="J151" i="2"/>
  <c r="H151" i="2"/>
  <c r="F151" i="2"/>
  <c r="D151" i="2"/>
  <c r="S150" i="2"/>
  <c r="Q150" i="2"/>
  <c r="T150" i="2" s="1"/>
  <c r="P150" i="2"/>
  <c r="N150" i="2"/>
  <c r="L150" i="2"/>
  <c r="J150" i="2"/>
  <c r="H150" i="2"/>
  <c r="F150" i="2"/>
  <c r="D150" i="2"/>
  <c r="O150" i="2" s="1"/>
  <c r="S149" i="2"/>
  <c r="P149" i="2"/>
  <c r="Q149" i="2" s="1"/>
  <c r="T149" i="2" s="1"/>
  <c r="N149" i="2"/>
  <c r="L149" i="2"/>
  <c r="J149" i="2"/>
  <c r="H149" i="2"/>
  <c r="F149" i="2"/>
  <c r="D149" i="2"/>
  <c r="O149" i="2" s="1"/>
  <c r="S148" i="2"/>
  <c r="Q148" i="2"/>
  <c r="T148" i="2" s="1"/>
  <c r="P148" i="2"/>
  <c r="N148" i="2"/>
  <c r="L148" i="2"/>
  <c r="J148" i="2"/>
  <c r="H148" i="2"/>
  <c r="F148" i="2"/>
  <c r="D148" i="2"/>
  <c r="O148" i="2" s="1"/>
  <c r="S147" i="2"/>
  <c r="P147" i="2"/>
  <c r="Q147" i="2" s="1"/>
  <c r="N147" i="2"/>
  <c r="L147" i="2"/>
  <c r="J147" i="2"/>
  <c r="H147" i="2"/>
  <c r="F147" i="2"/>
  <c r="D147" i="2"/>
  <c r="S146" i="2"/>
  <c r="Q146" i="2"/>
  <c r="T146" i="2" s="1"/>
  <c r="P146" i="2"/>
  <c r="N146" i="2"/>
  <c r="L146" i="2"/>
  <c r="J146" i="2"/>
  <c r="H146" i="2"/>
  <c r="F146" i="2"/>
  <c r="D146" i="2"/>
  <c r="O146" i="2" s="1"/>
  <c r="S145" i="2"/>
  <c r="P145" i="2"/>
  <c r="Q145" i="2" s="1"/>
  <c r="T145" i="2" s="1"/>
  <c r="N145" i="2"/>
  <c r="L145" i="2"/>
  <c r="J145" i="2"/>
  <c r="H145" i="2"/>
  <c r="F145" i="2"/>
  <c r="D145" i="2"/>
  <c r="O145" i="2" s="1"/>
  <c r="S144" i="2"/>
  <c r="Q144" i="2"/>
  <c r="T144" i="2" s="1"/>
  <c r="P144" i="2"/>
  <c r="N144" i="2"/>
  <c r="L144" i="2"/>
  <c r="J144" i="2"/>
  <c r="H144" i="2"/>
  <c r="F144" i="2"/>
  <c r="D144" i="2"/>
  <c r="O144" i="2" s="1"/>
  <c r="S143" i="2"/>
  <c r="P143" i="2"/>
  <c r="Q143" i="2" s="1"/>
  <c r="N143" i="2"/>
  <c r="L143" i="2"/>
  <c r="J143" i="2"/>
  <c r="H143" i="2"/>
  <c r="F143" i="2"/>
  <c r="D143" i="2"/>
  <c r="S142" i="2"/>
  <c r="Q142" i="2"/>
  <c r="T142" i="2" s="1"/>
  <c r="P142" i="2"/>
  <c r="N142" i="2"/>
  <c r="L142" i="2"/>
  <c r="J142" i="2"/>
  <c r="H142" i="2"/>
  <c r="F142" i="2"/>
  <c r="D142" i="2"/>
  <c r="O142" i="2" s="1"/>
  <c r="S141" i="2"/>
  <c r="P141" i="2"/>
  <c r="Q141" i="2" s="1"/>
  <c r="T141" i="2" s="1"/>
  <c r="N141" i="2"/>
  <c r="L141" i="2"/>
  <c r="J141" i="2"/>
  <c r="H141" i="2"/>
  <c r="F141" i="2"/>
  <c r="D141" i="2"/>
  <c r="O141" i="2" s="1"/>
  <c r="S140" i="2"/>
  <c r="Q140" i="2"/>
  <c r="T140" i="2" s="1"/>
  <c r="P140" i="2"/>
  <c r="N140" i="2"/>
  <c r="L140" i="2"/>
  <c r="J140" i="2"/>
  <c r="H140" i="2"/>
  <c r="F140" i="2"/>
  <c r="D140" i="2"/>
  <c r="O140" i="2" s="1"/>
  <c r="S139" i="2"/>
  <c r="P139" i="2"/>
  <c r="Q139" i="2" s="1"/>
  <c r="N139" i="2"/>
  <c r="L139" i="2"/>
  <c r="J139" i="2"/>
  <c r="H139" i="2"/>
  <c r="F139" i="2"/>
  <c r="D139" i="2"/>
  <c r="S138" i="2"/>
  <c r="Q138" i="2"/>
  <c r="T138" i="2" s="1"/>
  <c r="P138" i="2"/>
  <c r="N138" i="2"/>
  <c r="L138" i="2"/>
  <c r="J138" i="2"/>
  <c r="H138" i="2"/>
  <c r="F138" i="2"/>
  <c r="D138" i="2"/>
  <c r="O138" i="2" s="1"/>
  <c r="S137" i="2"/>
  <c r="P137" i="2"/>
  <c r="Q137" i="2" s="1"/>
  <c r="T137" i="2" s="1"/>
  <c r="N137" i="2"/>
  <c r="L137" i="2"/>
  <c r="J137" i="2"/>
  <c r="H137" i="2"/>
  <c r="F137" i="2"/>
  <c r="D137" i="2"/>
  <c r="O137" i="2" s="1"/>
  <c r="S136" i="2"/>
  <c r="Q136" i="2"/>
  <c r="T136" i="2" s="1"/>
  <c r="P136" i="2"/>
  <c r="N136" i="2"/>
  <c r="L136" i="2"/>
  <c r="J136" i="2"/>
  <c r="H136" i="2"/>
  <c r="F136" i="2"/>
  <c r="D136" i="2"/>
  <c r="O136" i="2" s="1"/>
  <c r="S135" i="2"/>
  <c r="S193" i="2" s="1"/>
  <c r="S324" i="2" s="1"/>
  <c r="P135" i="2"/>
  <c r="N135" i="2"/>
  <c r="N193" i="2" s="1"/>
  <c r="N324" i="2" s="1"/>
  <c r="L135" i="2"/>
  <c r="J135" i="2"/>
  <c r="J193" i="2" s="1"/>
  <c r="J324" i="2" s="1"/>
  <c r="H135" i="2"/>
  <c r="F135" i="2"/>
  <c r="F193" i="2" s="1"/>
  <c r="F324" i="2" s="1"/>
  <c r="D135" i="2"/>
  <c r="R131" i="2"/>
  <c r="R323" i="2" s="1"/>
  <c r="M131" i="2"/>
  <c r="M323" i="2" s="1"/>
  <c r="K131" i="2"/>
  <c r="K323" i="2" s="1"/>
  <c r="I131" i="2"/>
  <c r="I323" i="2" s="1"/>
  <c r="G131" i="2"/>
  <c r="E131" i="2"/>
  <c r="E323" i="2" s="1"/>
  <c r="C131" i="2"/>
  <c r="C323" i="2" s="1"/>
  <c r="S130" i="2"/>
  <c r="Q130" i="2"/>
  <c r="T130" i="2" s="1"/>
  <c r="P130" i="2"/>
  <c r="N130" i="2"/>
  <c r="L130" i="2"/>
  <c r="J130" i="2"/>
  <c r="H130" i="2"/>
  <c r="F130" i="2"/>
  <c r="D130" i="2"/>
  <c r="O130" i="2" s="1"/>
  <c r="S129" i="2"/>
  <c r="P129" i="2"/>
  <c r="Q129" i="2" s="1"/>
  <c r="N129" i="2"/>
  <c r="L129" i="2"/>
  <c r="J129" i="2"/>
  <c r="H129" i="2"/>
  <c r="F129" i="2"/>
  <c r="D129" i="2"/>
  <c r="S128" i="2"/>
  <c r="Q128" i="2"/>
  <c r="T128" i="2" s="1"/>
  <c r="P128" i="2"/>
  <c r="N128" i="2"/>
  <c r="L128" i="2"/>
  <c r="J128" i="2"/>
  <c r="H128" i="2"/>
  <c r="F128" i="2"/>
  <c r="D128" i="2"/>
  <c r="O128" i="2" s="1"/>
  <c r="S127" i="2"/>
  <c r="P127" i="2"/>
  <c r="Q127" i="2" s="1"/>
  <c r="T127" i="2" s="1"/>
  <c r="N127" i="2"/>
  <c r="L127" i="2"/>
  <c r="J127" i="2"/>
  <c r="H127" i="2"/>
  <c r="F127" i="2"/>
  <c r="D127" i="2"/>
  <c r="O127" i="2" s="1"/>
  <c r="S126" i="2"/>
  <c r="Q126" i="2"/>
  <c r="T126" i="2" s="1"/>
  <c r="P126" i="2"/>
  <c r="N126" i="2"/>
  <c r="L126" i="2"/>
  <c r="J126" i="2"/>
  <c r="H126" i="2"/>
  <c r="F126" i="2"/>
  <c r="D126" i="2"/>
  <c r="O126" i="2" s="1"/>
  <c r="T125" i="2"/>
  <c r="P125" i="2"/>
  <c r="N125" i="2"/>
  <c r="O125" i="2" s="1"/>
  <c r="S124" i="2"/>
  <c r="P124" i="2"/>
  <c r="Q124" i="2" s="1"/>
  <c r="T124" i="2" s="1"/>
  <c r="N124" i="2"/>
  <c r="L124" i="2"/>
  <c r="J124" i="2"/>
  <c r="H124" i="2"/>
  <c r="F124" i="2"/>
  <c r="D124" i="2"/>
  <c r="O124" i="2" s="1"/>
  <c r="S123" i="2"/>
  <c r="Q123" i="2"/>
  <c r="T123" i="2" s="1"/>
  <c r="P123" i="2"/>
  <c r="N123" i="2"/>
  <c r="L123" i="2"/>
  <c r="J123" i="2"/>
  <c r="H123" i="2"/>
  <c r="F123" i="2"/>
  <c r="D123" i="2"/>
  <c r="O123" i="2" s="1"/>
  <c r="S122" i="2"/>
  <c r="P122" i="2"/>
  <c r="Q122" i="2" s="1"/>
  <c r="N122" i="2"/>
  <c r="L122" i="2"/>
  <c r="J122" i="2"/>
  <c r="H122" i="2"/>
  <c r="F122" i="2"/>
  <c r="D122" i="2"/>
  <c r="S121" i="2"/>
  <c r="Q121" i="2"/>
  <c r="T121" i="2" s="1"/>
  <c r="P121" i="2"/>
  <c r="N121" i="2"/>
  <c r="L121" i="2"/>
  <c r="J121" i="2"/>
  <c r="H121" i="2"/>
  <c r="F121" i="2"/>
  <c r="D121" i="2"/>
  <c r="O121" i="2" s="1"/>
  <c r="S120" i="2"/>
  <c r="P120" i="2"/>
  <c r="Q120" i="2" s="1"/>
  <c r="T120" i="2" s="1"/>
  <c r="N120" i="2"/>
  <c r="L120" i="2"/>
  <c r="J120" i="2"/>
  <c r="H120" i="2"/>
  <c r="F120" i="2"/>
  <c r="D120" i="2"/>
  <c r="O120" i="2" s="1"/>
  <c r="S119" i="2"/>
  <c r="Q119" i="2"/>
  <c r="T119" i="2" s="1"/>
  <c r="P119" i="2"/>
  <c r="N119" i="2"/>
  <c r="L119" i="2"/>
  <c r="J119" i="2"/>
  <c r="H119" i="2"/>
  <c r="F119" i="2"/>
  <c r="D119" i="2"/>
  <c r="O119" i="2" s="1"/>
  <c r="S118" i="2"/>
  <c r="P118" i="2"/>
  <c r="Q118" i="2" s="1"/>
  <c r="N118" i="2"/>
  <c r="L118" i="2"/>
  <c r="J118" i="2"/>
  <c r="H118" i="2"/>
  <c r="F118" i="2"/>
  <c r="D118" i="2"/>
  <c r="S117" i="2"/>
  <c r="Q117" i="2"/>
  <c r="T117" i="2" s="1"/>
  <c r="P117" i="2"/>
  <c r="N117" i="2"/>
  <c r="L117" i="2"/>
  <c r="J117" i="2"/>
  <c r="H117" i="2"/>
  <c r="F117" i="2"/>
  <c r="D117" i="2"/>
  <c r="O117" i="2" s="1"/>
  <c r="S116" i="2"/>
  <c r="P116" i="2"/>
  <c r="Q116" i="2" s="1"/>
  <c r="T116" i="2" s="1"/>
  <c r="N116" i="2"/>
  <c r="L116" i="2"/>
  <c r="J116" i="2"/>
  <c r="H116" i="2"/>
  <c r="F116" i="2"/>
  <c r="D116" i="2"/>
  <c r="O116" i="2" s="1"/>
  <c r="T115" i="2"/>
  <c r="P115" i="2"/>
  <c r="O115" i="2"/>
  <c r="N115" i="2"/>
  <c r="S114" i="2"/>
  <c r="Q114" i="2"/>
  <c r="T114" i="2" s="1"/>
  <c r="P114" i="2"/>
  <c r="N114" i="2"/>
  <c r="L114" i="2"/>
  <c r="J114" i="2"/>
  <c r="H114" i="2"/>
  <c r="F114" i="2"/>
  <c r="D114" i="2"/>
  <c r="O114" i="2" s="1"/>
  <c r="S113" i="2"/>
  <c r="P113" i="2"/>
  <c r="Q113" i="2" s="1"/>
  <c r="N113" i="2"/>
  <c r="L113" i="2"/>
  <c r="J113" i="2"/>
  <c r="H113" i="2"/>
  <c r="F113" i="2"/>
  <c r="D113" i="2"/>
  <c r="S112" i="2"/>
  <c r="Q112" i="2"/>
  <c r="T112" i="2" s="1"/>
  <c r="P112" i="2"/>
  <c r="N112" i="2"/>
  <c r="L112" i="2"/>
  <c r="J112" i="2"/>
  <c r="H112" i="2"/>
  <c r="F112" i="2"/>
  <c r="D112" i="2"/>
  <c r="O112" i="2" s="1"/>
  <c r="S111" i="2"/>
  <c r="P111" i="2"/>
  <c r="Q111" i="2" s="1"/>
  <c r="T111" i="2" s="1"/>
  <c r="N111" i="2"/>
  <c r="L111" i="2"/>
  <c r="J111" i="2"/>
  <c r="H111" i="2"/>
  <c r="F111" i="2"/>
  <c r="D111" i="2"/>
  <c r="O111" i="2" s="1"/>
  <c r="S110" i="2"/>
  <c r="Q110" i="2"/>
  <c r="T110" i="2" s="1"/>
  <c r="P110" i="2"/>
  <c r="N110" i="2"/>
  <c r="L110" i="2"/>
  <c r="J110" i="2"/>
  <c r="H110" i="2"/>
  <c r="F110" i="2"/>
  <c r="D110" i="2"/>
  <c r="O110" i="2" s="1"/>
  <c r="S109" i="2"/>
  <c r="P109" i="2"/>
  <c r="Q109" i="2" s="1"/>
  <c r="N109" i="2"/>
  <c r="L109" i="2"/>
  <c r="J109" i="2"/>
  <c r="H109" i="2"/>
  <c r="F109" i="2"/>
  <c r="D109" i="2"/>
  <c r="S108" i="2"/>
  <c r="Q108" i="2"/>
  <c r="T108" i="2" s="1"/>
  <c r="P108" i="2"/>
  <c r="N108" i="2"/>
  <c r="L108" i="2"/>
  <c r="J108" i="2"/>
  <c r="H108" i="2"/>
  <c r="F108" i="2"/>
  <c r="D108" i="2"/>
  <c r="O108" i="2" s="1"/>
  <c r="S107" i="2"/>
  <c r="P107" i="2"/>
  <c r="Q107" i="2" s="1"/>
  <c r="T107" i="2" s="1"/>
  <c r="N107" i="2"/>
  <c r="L107" i="2"/>
  <c r="J107" i="2"/>
  <c r="H107" i="2"/>
  <c r="F107" i="2"/>
  <c r="D107" i="2"/>
  <c r="O107" i="2" s="1"/>
  <c r="T106" i="2"/>
  <c r="P106" i="2"/>
  <c r="O106" i="2"/>
  <c r="N106" i="2"/>
  <c r="S105" i="2"/>
  <c r="Q105" i="2"/>
  <c r="T105" i="2" s="1"/>
  <c r="P105" i="2"/>
  <c r="N105" i="2"/>
  <c r="L105" i="2"/>
  <c r="J105" i="2"/>
  <c r="H105" i="2"/>
  <c r="F105" i="2"/>
  <c r="D105" i="2"/>
  <c r="O105" i="2" s="1"/>
  <c r="S104" i="2"/>
  <c r="P104" i="2"/>
  <c r="Q104" i="2" s="1"/>
  <c r="N104" i="2"/>
  <c r="L104" i="2"/>
  <c r="J104" i="2"/>
  <c r="H104" i="2"/>
  <c r="F104" i="2"/>
  <c r="D104" i="2"/>
  <c r="S103" i="2"/>
  <c r="Q103" i="2"/>
  <c r="T103" i="2" s="1"/>
  <c r="P103" i="2"/>
  <c r="N103" i="2"/>
  <c r="L103" i="2"/>
  <c r="J103" i="2"/>
  <c r="H103" i="2"/>
  <c r="F103" i="2"/>
  <c r="D103" i="2"/>
  <c r="O103" i="2" s="1"/>
  <c r="S102" i="2"/>
  <c r="P102" i="2"/>
  <c r="Q102" i="2" s="1"/>
  <c r="T102" i="2" s="1"/>
  <c r="N102" i="2"/>
  <c r="L102" i="2"/>
  <c r="J102" i="2"/>
  <c r="H102" i="2"/>
  <c r="F102" i="2"/>
  <c r="D102" i="2"/>
  <c r="O102" i="2" s="1"/>
  <c r="S101" i="2"/>
  <c r="Q101" i="2"/>
  <c r="T101" i="2" s="1"/>
  <c r="P101" i="2"/>
  <c r="N101" i="2"/>
  <c r="L101" i="2"/>
  <c r="J101" i="2"/>
  <c r="H101" i="2"/>
  <c r="F101" i="2"/>
  <c r="D101" i="2"/>
  <c r="O101" i="2" s="1"/>
  <c r="S100" i="2"/>
  <c r="P100" i="2"/>
  <c r="Q100" i="2" s="1"/>
  <c r="N100" i="2"/>
  <c r="L100" i="2"/>
  <c r="J100" i="2"/>
  <c r="H100" i="2"/>
  <c r="F100" i="2"/>
  <c r="D100" i="2"/>
  <c r="S99" i="2"/>
  <c r="Q99" i="2"/>
  <c r="T99" i="2" s="1"/>
  <c r="P99" i="2"/>
  <c r="N99" i="2"/>
  <c r="L99" i="2"/>
  <c r="J99" i="2"/>
  <c r="H99" i="2"/>
  <c r="F99" i="2"/>
  <c r="D99" i="2"/>
  <c r="O99" i="2" s="1"/>
  <c r="S98" i="2"/>
  <c r="P98" i="2"/>
  <c r="Q98" i="2" s="1"/>
  <c r="T98" i="2" s="1"/>
  <c r="N98" i="2"/>
  <c r="L98" i="2"/>
  <c r="J98" i="2"/>
  <c r="H98" i="2"/>
  <c r="F98" i="2"/>
  <c r="D98" i="2"/>
  <c r="O98" i="2" s="1"/>
  <c r="S97" i="2"/>
  <c r="Q97" i="2"/>
  <c r="T97" i="2" s="1"/>
  <c r="P97" i="2"/>
  <c r="N97" i="2"/>
  <c r="L97" i="2"/>
  <c r="J97" i="2"/>
  <c r="H97" i="2"/>
  <c r="F97" i="2"/>
  <c r="D97" i="2"/>
  <c r="O97" i="2" s="1"/>
  <c r="T96" i="2"/>
  <c r="P96" i="2"/>
  <c r="N96" i="2"/>
  <c r="O96" i="2" s="1"/>
  <c r="S95" i="2"/>
  <c r="P95" i="2"/>
  <c r="Q95" i="2" s="1"/>
  <c r="T95" i="2" s="1"/>
  <c r="N95" i="2"/>
  <c r="L95" i="2"/>
  <c r="J95" i="2"/>
  <c r="H95" i="2"/>
  <c r="F95" i="2"/>
  <c r="D95" i="2"/>
  <c r="O95" i="2" s="1"/>
  <c r="S94" i="2"/>
  <c r="Q94" i="2"/>
  <c r="T94" i="2" s="1"/>
  <c r="P94" i="2"/>
  <c r="N94" i="2"/>
  <c r="L94" i="2"/>
  <c r="J94" i="2"/>
  <c r="H94" i="2"/>
  <c r="F94" i="2"/>
  <c r="D94" i="2"/>
  <c r="O94" i="2" s="1"/>
  <c r="S93" i="2"/>
  <c r="P93" i="2"/>
  <c r="Q93" i="2" s="1"/>
  <c r="N93" i="2"/>
  <c r="L93" i="2"/>
  <c r="J93" i="2"/>
  <c r="H93" i="2"/>
  <c r="F93" i="2"/>
  <c r="D93" i="2"/>
  <c r="S92" i="2"/>
  <c r="Q92" i="2"/>
  <c r="T92" i="2" s="1"/>
  <c r="P92" i="2"/>
  <c r="N92" i="2"/>
  <c r="L92" i="2"/>
  <c r="J92" i="2"/>
  <c r="H92" i="2"/>
  <c r="F92" i="2"/>
  <c r="D92" i="2"/>
  <c r="O92" i="2" s="1"/>
  <c r="S91" i="2"/>
  <c r="P91" i="2"/>
  <c r="Q91" i="2" s="1"/>
  <c r="T91" i="2" s="1"/>
  <c r="N91" i="2"/>
  <c r="L91" i="2"/>
  <c r="J91" i="2"/>
  <c r="H91" i="2"/>
  <c r="F91" i="2"/>
  <c r="D91" i="2"/>
  <c r="O91" i="2" s="1"/>
  <c r="S90" i="2"/>
  <c r="Q90" i="2"/>
  <c r="T90" i="2" s="1"/>
  <c r="P90" i="2"/>
  <c r="N90" i="2"/>
  <c r="L90" i="2"/>
  <c r="J90" i="2"/>
  <c r="H90" i="2"/>
  <c r="F90" i="2"/>
  <c r="D90" i="2"/>
  <c r="O90" i="2" s="1"/>
  <c r="S89" i="2"/>
  <c r="P89" i="2"/>
  <c r="Q89" i="2" s="1"/>
  <c r="N89" i="2"/>
  <c r="L89" i="2"/>
  <c r="J89" i="2"/>
  <c r="H89" i="2"/>
  <c r="F89" i="2"/>
  <c r="D89" i="2"/>
  <c r="S88" i="2"/>
  <c r="Q88" i="2"/>
  <c r="T88" i="2" s="1"/>
  <c r="P88" i="2"/>
  <c r="N88" i="2"/>
  <c r="L88" i="2"/>
  <c r="J88" i="2"/>
  <c r="H88" i="2"/>
  <c r="F88" i="2"/>
  <c r="D88" i="2"/>
  <c r="O88" i="2" s="1"/>
  <c r="T87" i="2"/>
  <c r="P87" i="2"/>
  <c r="N87" i="2"/>
  <c r="O87" i="2" s="1"/>
  <c r="S86" i="2"/>
  <c r="P86" i="2"/>
  <c r="Q86" i="2" s="1"/>
  <c r="N86" i="2"/>
  <c r="L86" i="2"/>
  <c r="J86" i="2"/>
  <c r="H86" i="2"/>
  <c r="F86" i="2"/>
  <c r="D86" i="2"/>
  <c r="S85" i="2"/>
  <c r="Q85" i="2"/>
  <c r="T85" i="2" s="1"/>
  <c r="P85" i="2"/>
  <c r="N85" i="2"/>
  <c r="L85" i="2"/>
  <c r="J85" i="2"/>
  <c r="H85" i="2"/>
  <c r="F85" i="2"/>
  <c r="D85" i="2"/>
  <c r="O85" i="2" s="1"/>
  <c r="S84" i="2"/>
  <c r="P84" i="2"/>
  <c r="Q84" i="2" s="1"/>
  <c r="T84" i="2" s="1"/>
  <c r="N84" i="2"/>
  <c r="L84" i="2"/>
  <c r="J84" i="2"/>
  <c r="H84" i="2"/>
  <c r="F84" i="2"/>
  <c r="D84" i="2"/>
  <c r="O84" i="2" s="1"/>
  <c r="S83" i="2"/>
  <c r="Q83" i="2"/>
  <c r="T83" i="2" s="1"/>
  <c r="P83" i="2"/>
  <c r="N83" i="2"/>
  <c r="L83" i="2"/>
  <c r="J83" i="2"/>
  <c r="H83" i="2"/>
  <c r="F83" i="2"/>
  <c r="D83" i="2"/>
  <c r="O83" i="2" s="1"/>
  <c r="S82" i="2"/>
  <c r="P82" i="2"/>
  <c r="Q82" i="2" s="1"/>
  <c r="N82" i="2"/>
  <c r="L82" i="2"/>
  <c r="J82" i="2"/>
  <c r="H82" i="2"/>
  <c r="F82" i="2"/>
  <c r="D82" i="2"/>
  <c r="S81" i="2"/>
  <c r="Q81" i="2"/>
  <c r="T81" i="2" s="1"/>
  <c r="P81" i="2"/>
  <c r="N81" i="2"/>
  <c r="L81" i="2"/>
  <c r="J81" i="2"/>
  <c r="H81" i="2"/>
  <c r="F81" i="2"/>
  <c r="D81" i="2"/>
  <c r="O81" i="2" s="1"/>
  <c r="S80" i="2"/>
  <c r="P80" i="2"/>
  <c r="Q80" i="2" s="1"/>
  <c r="T80" i="2" s="1"/>
  <c r="N80" i="2"/>
  <c r="L80" i="2"/>
  <c r="J80" i="2"/>
  <c r="H80" i="2"/>
  <c r="F80" i="2"/>
  <c r="D80" i="2"/>
  <c r="O80" i="2" s="1"/>
  <c r="S79" i="2"/>
  <c r="Q79" i="2"/>
  <c r="T79" i="2" s="1"/>
  <c r="P79" i="2"/>
  <c r="N79" i="2"/>
  <c r="L79" i="2"/>
  <c r="J79" i="2"/>
  <c r="H79" i="2"/>
  <c r="F79" i="2"/>
  <c r="D79" i="2"/>
  <c r="O79" i="2" s="1"/>
  <c r="S78" i="2"/>
  <c r="P78" i="2"/>
  <c r="Q78" i="2" s="1"/>
  <c r="N78" i="2"/>
  <c r="L78" i="2"/>
  <c r="J78" i="2"/>
  <c r="H78" i="2"/>
  <c r="F78" i="2"/>
  <c r="D78" i="2"/>
  <c r="S77" i="2"/>
  <c r="Q77" i="2"/>
  <c r="T77" i="2" s="1"/>
  <c r="P77" i="2"/>
  <c r="N77" i="2"/>
  <c r="L77" i="2"/>
  <c r="J77" i="2"/>
  <c r="H77" i="2"/>
  <c r="F77" i="2"/>
  <c r="D77" i="2"/>
  <c r="O77" i="2" s="1"/>
  <c r="S76" i="2"/>
  <c r="P76" i="2"/>
  <c r="Q76" i="2" s="1"/>
  <c r="T76" i="2" s="1"/>
  <c r="N76" i="2"/>
  <c r="L76" i="2"/>
  <c r="J76" i="2"/>
  <c r="H76" i="2"/>
  <c r="F76" i="2"/>
  <c r="D76" i="2"/>
  <c r="O76" i="2" s="1"/>
  <c r="S75" i="2"/>
  <c r="Q75" i="2"/>
  <c r="T75" i="2" s="1"/>
  <c r="P75" i="2"/>
  <c r="N75" i="2"/>
  <c r="L75" i="2"/>
  <c r="J75" i="2"/>
  <c r="H75" i="2"/>
  <c r="F75" i="2"/>
  <c r="D75" i="2"/>
  <c r="O75" i="2" s="1"/>
  <c r="T74" i="2"/>
  <c r="P74" i="2"/>
  <c r="N74" i="2"/>
  <c r="O74" i="2" s="1"/>
  <c r="S73" i="2"/>
  <c r="P73" i="2"/>
  <c r="Q73" i="2" s="1"/>
  <c r="T73" i="2" s="1"/>
  <c r="N73" i="2"/>
  <c r="L73" i="2"/>
  <c r="J73" i="2"/>
  <c r="H73" i="2"/>
  <c r="F73" i="2"/>
  <c r="D73" i="2"/>
  <c r="O73" i="2" s="1"/>
  <c r="S72" i="2"/>
  <c r="Q72" i="2"/>
  <c r="T72" i="2" s="1"/>
  <c r="P72" i="2"/>
  <c r="N72" i="2"/>
  <c r="L72" i="2"/>
  <c r="J72" i="2"/>
  <c r="H72" i="2"/>
  <c r="F72" i="2"/>
  <c r="D72" i="2"/>
  <c r="O72" i="2" s="1"/>
  <c r="S71" i="2"/>
  <c r="P71" i="2"/>
  <c r="Q71" i="2" s="1"/>
  <c r="N71" i="2"/>
  <c r="L71" i="2"/>
  <c r="J71" i="2"/>
  <c r="H71" i="2"/>
  <c r="F71" i="2"/>
  <c r="D71" i="2"/>
  <c r="S70" i="2"/>
  <c r="Q70" i="2"/>
  <c r="T70" i="2" s="1"/>
  <c r="P70" i="2"/>
  <c r="N70" i="2"/>
  <c r="L70" i="2"/>
  <c r="J70" i="2"/>
  <c r="H70" i="2"/>
  <c r="F70" i="2"/>
  <c r="D70" i="2"/>
  <c r="O70" i="2" s="1"/>
  <c r="S69" i="2"/>
  <c r="P69" i="2"/>
  <c r="Q69" i="2" s="1"/>
  <c r="T69" i="2" s="1"/>
  <c r="N69" i="2"/>
  <c r="L69" i="2"/>
  <c r="J69" i="2"/>
  <c r="H69" i="2"/>
  <c r="F69" i="2"/>
  <c r="D69" i="2"/>
  <c r="O69" i="2" s="1"/>
  <c r="S68" i="2"/>
  <c r="Q68" i="2"/>
  <c r="T68" i="2" s="1"/>
  <c r="P68" i="2"/>
  <c r="N68" i="2"/>
  <c r="L68" i="2"/>
  <c r="J68" i="2"/>
  <c r="H68" i="2"/>
  <c r="F68" i="2"/>
  <c r="D68" i="2"/>
  <c r="O68" i="2" s="1"/>
  <c r="S67" i="2"/>
  <c r="P67" i="2"/>
  <c r="Q67" i="2" s="1"/>
  <c r="N67" i="2"/>
  <c r="L67" i="2"/>
  <c r="J67" i="2"/>
  <c r="H67" i="2"/>
  <c r="F67" i="2"/>
  <c r="D67" i="2"/>
  <c r="S66" i="2"/>
  <c r="Q66" i="2"/>
  <c r="T66" i="2" s="1"/>
  <c r="P66" i="2"/>
  <c r="N66" i="2"/>
  <c r="L66" i="2"/>
  <c r="J66" i="2"/>
  <c r="H66" i="2"/>
  <c r="F66" i="2"/>
  <c r="D66" i="2"/>
  <c r="O66" i="2" s="1"/>
  <c r="T65" i="2"/>
  <c r="P65" i="2"/>
  <c r="N65" i="2"/>
  <c r="O65" i="2" s="1"/>
  <c r="S64" i="2"/>
  <c r="P64" i="2"/>
  <c r="Q64" i="2" s="1"/>
  <c r="N64" i="2"/>
  <c r="L64" i="2"/>
  <c r="J64" i="2"/>
  <c r="H64" i="2"/>
  <c r="F64" i="2"/>
  <c r="D64" i="2"/>
  <c r="S63" i="2"/>
  <c r="Q63" i="2"/>
  <c r="T63" i="2" s="1"/>
  <c r="P63" i="2"/>
  <c r="N63" i="2"/>
  <c r="L63" i="2"/>
  <c r="J63" i="2"/>
  <c r="H63" i="2"/>
  <c r="F63" i="2"/>
  <c r="D63" i="2"/>
  <c r="O63" i="2" s="1"/>
  <c r="S62" i="2"/>
  <c r="P62" i="2"/>
  <c r="Q62" i="2" s="1"/>
  <c r="T62" i="2" s="1"/>
  <c r="N62" i="2"/>
  <c r="L62" i="2"/>
  <c r="J62" i="2"/>
  <c r="H62" i="2"/>
  <c r="F62" i="2"/>
  <c r="D62" i="2"/>
  <c r="O62" i="2" s="1"/>
  <c r="S61" i="2"/>
  <c r="Q61" i="2"/>
  <c r="T61" i="2" s="1"/>
  <c r="P61" i="2"/>
  <c r="N61" i="2"/>
  <c r="L61" i="2"/>
  <c r="J61" i="2"/>
  <c r="H61" i="2"/>
  <c r="F61" i="2"/>
  <c r="D61" i="2"/>
  <c r="O61" i="2" s="1"/>
  <c r="S60" i="2"/>
  <c r="P60" i="2"/>
  <c r="Q60" i="2" s="1"/>
  <c r="N60" i="2"/>
  <c r="L60" i="2"/>
  <c r="J60" i="2"/>
  <c r="H60" i="2"/>
  <c r="F60" i="2"/>
  <c r="D60" i="2"/>
  <c r="S59" i="2"/>
  <c r="Q59" i="2"/>
  <c r="T59" i="2" s="1"/>
  <c r="P59" i="2"/>
  <c r="N59" i="2"/>
  <c r="L59" i="2"/>
  <c r="J59" i="2"/>
  <c r="H59" i="2"/>
  <c r="F59" i="2"/>
  <c r="D59" i="2"/>
  <c r="O59" i="2" s="1"/>
  <c r="S58" i="2"/>
  <c r="P58" i="2"/>
  <c r="Q58" i="2" s="1"/>
  <c r="T58" i="2" s="1"/>
  <c r="N58" i="2"/>
  <c r="L58" i="2"/>
  <c r="J58" i="2"/>
  <c r="H58" i="2"/>
  <c r="F58" i="2"/>
  <c r="D58" i="2"/>
  <c r="O58" i="2" s="1"/>
  <c r="S57" i="2"/>
  <c r="Q57" i="2"/>
  <c r="T57" i="2" s="1"/>
  <c r="P57" i="2"/>
  <c r="N57" i="2"/>
  <c r="L57" i="2"/>
  <c r="J57" i="2"/>
  <c r="H57" i="2"/>
  <c r="F57" i="2"/>
  <c r="D57" i="2"/>
  <c r="O57" i="2" s="1"/>
  <c r="T56" i="2"/>
  <c r="P56" i="2"/>
  <c r="N56" i="2"/>
  <c r="O56" i="2" s="1"/>
  <c r="S55" i="2"/>
  <c r="P55" i="2"/>
  <c r="Q55" i="2" s="1"/>
  <c r="T55" i="2" s="1"/>
  <c r="N55" i="2"/>
  <c r="L55" i="2"/>
  <c r="J55" i="2"/>
  <c r="H55" i="2"/>
  <c r="F55" i="2"/>
  <c r="D55" i="2"/>
  <c r="O55" i="2" s="1"/>
  <c r="S54" i="2"/>
  <c r="Q54" i="2"/>
  <c r="T54" i="2" s="1"/>
  <c r="P54" i="2"/>
  <c r="N54" i="2"/>
  <c r="L54" i="2"/>
  <c r="J54" i="2"/>
  <c r="H54" i="2"/>
  <c r="F54" i="2"/>
  <c r="D54" i="2"/>
  <c r="O54" i="2" s="1"/>
  <c r="S53" i="2"/>
  <c r="P53" i="2"/>
  <c r="Q53" i="2" s="1"/>
  <c r="N53" i="2"/>
  <c r="L53" i="2"/>
  <c r="J53" i="2"/>
  <c r="H53" i="2"/>
  <c r="F53" i="2"/>
  <c r="D53" i="2"/>
  <c r="S52" i="2"/>
  <c r="Q52" i="2"/>
  <c r="T52" i="2" s="1"/>
  <c r="P52" i="2"/>
  <c r="N52" i="2"/>
  <c r="L52" i="2"/>
  <c r="J52" i="2"/>
  <c r="H52" i="2"/>
  <c r="F52" i="2"/>
  <c r="D52" i="2"/>
  <c r="O52" i="2" s="1"/>
  <c r="S51" i="2"/>
  <c r="P51" i="2"/>
  <c r="Q51" i="2" s="1"/>
  <c r="T51" i="2" s="1"/>
  <c r="N51" i="2"/>
  <c r="L51" i="2"/>
  <c r="J51" i="2"/>
  <c r="H51" i="2"/>
  <c r="F51" i="2"/>
  <c r="D51" i="2"/>
  <c r="O51" i="2" s="1"/>
  <c r="S50" i="2"/>
  <c r="Q50" i="2"/>
  <c r="T50" i="2" s="1"/>
  <c r="P50" i="2"/>
  <c r="N50" i="2"/>
  <c r="L50" i="2"/>
  <c r="J50" i="2"/>
  <c r="H50" i="2"/>
  <c r="F50" i="2"/>
  <c r="D50" i="2"/>
  <c r="O50" i="2" s="1"/>
  <c r="S49" i="2"/>
  <c r="P49" i="2"/>
  <c r="Q49" i="2" s="1"/>
  <c r="N49" i="2"/>
  <c r="L49" i="2"/>
  <c r="J49" i="2"/>
  <c r="H49" i="2"/>
  <c r="F49" i="2"/>
  <c r="D49" i="2"/>
  <c r="S48" i="2"/>
  <c r="Q48" i="2"/>
  <c r="T48" i="2" s="1"/>
  <c r="P48" i="2"/>
  <c r="N48" i="2"/>
  <c r="L48" i="2"/>
  <c r="J48" i="2"/>
  <c r="H48" i="2"/>
  <c r="F48" i="2"/>
  <c r="D48" i="2"/>
  <c r="O48" i="2" s="1"/>
  <c r="S47" i="2"/>
  <c r="P47" i="2"/>
  <c r="Q47" i="2" s="1"/>
  <c r="T47" i="2" s="1"/>
  <c r="N47" i="2"/>
  <c r="N131" i="2" s="1"/>
  <c r="N323" i="2" s="1"/>
  <c r="L47" i="2"/>
  <c r="J47" i="2"/>
  <c r="J131" i="2" s="1"/>
  <c r="J323" i="2" s="1"/>
  <c r="H47" i="2"/>
  <c r="F47" i="2"/>
  <c r="F131" i="2" s="1"/>
  <c r="F323" i="2" s="1"/>
  <c r="D47" i="2"/>
  <c r="O47" i="2" s="1"/>
  <c r="S46" i="2"/>
  <c r="S131" i="2" s="1"/>
  <c r="S323" i="2" s="1"/>
  <c r="Q46" i="2"/>
  <c r="P46" i="2"/>
  <c r="N46" i="2"/>
  <c r="L46" i="2"/>
  <c r="L131" i="2" s="1"/>
  <c r="L323" i="2" s="1"/>
  <c r="J46" i="2"/>
  <c r="H46" i="2"/>
  <c r="H131" i="2" s="1"/>
  <c r="H323" i="2" s="1"/>
  <c r="F46" i="2"/>
  <c r="D46" i="2"/>
  <c r="D131" i="2" s="1"/>
  <c r="D323" i="2" s="1"/>
  <c r="R41" i="2"/>
  <c r="R322" i="2" s="1"/>
  <c r="M41" i="2"/>
  <c r="M322" i="2" s="1"/>
  <c r="M335" i="2" s="1"/>
  <c r="K41" i="2"/>
  <c r="K322" i="2" s="1"/>
  <c r="I41" i="2"/>
  <c r="I322" i="2" s="1"/>
  <c r="I335" i="2" s="1"/>
  <c r="G41" i="2"/>
  <c r="G322" i="2" s="1"/>
  <c r="E41" i="2"/>
  <c r="E322" i="2" s="1"/>
  <c r="E335" i="2" s="1"/>
  <c r="C41" i="2"/>
  <c r="C322" i="2" s="1"/>
  <c r="S40" i="2"/>
  <c r="P40" i="2"/>
  <c r="Q40" i="2" s="1"/>
  <c r="N40" i="2"/>
  <c r="L40" i="2"/>
  <c r="J40" i="2"/>
  <c r="H40" i="2"/>
  <c r="F40" i="2"/>
  <c r="D40" i="2"/>
  <c r="S39" i="2"/>
  <c r="Q39" i="2"/>
  <c r="T39" i="2" s="1"/>
  <c r="P39" i="2"/>
  <c r="N39" i="2"/>
  <c r="L39" i="2"/>
  <c r="J39" i="2"/>
  <c r="H39" i="2"/>
  <c r="F39" i="2"/>
  <c r="D39" i="2"/>
  <c r="O39" i="2" s="1"/>
  <c r="S38" i="2"/>
  <c r="P38" i="2"/>
  <c r="Q38" i="2" s="1"/>
  <c r="T38" i="2" s="1"/>
  <c r="N38" i="2"/>
  <c r="L38" i="2"/>
  <c r="J38" i="2"/>
  <c r="H38" i="2"/>
  <c r="F38" i="2"/>
  <c r="D38" i="2"/>
  <c r="O38" i="2" s="1"/>
  <c r="S37" i="2"/>
  <c r="Q37" i="2"/>
  <c r="T37" i="2" s="1"/>
  <c r="P37" i="2"/>
  <c r="N37" i="2"/>
  <c r="L37" i="2"/>
  <c r="J37" i="2"/>
  <c r="H37" i="2"/>
  <c r="F37" i="2"/>
  <c r="D37" i="2"/>
  <c r="O37" i="2" s="1"/>
  <c r="S36" i="2"/>
  <c r="P36" i="2"/>
  <c r="Q36" i="2" s="1"/>
  <c r="N36" i="2"/>
  <c r="L36" i="2"/>
  <c r="J36" i="2"/>
  <c r="H36" i="2"/>
  <c r="F36" i="2"/>
  <c r="D36" i="2"/>
  <c r="S35" i="2"/>
  <c r="Q35" i="2"/>
  <c r="T35" i="2" s="1"/>
  <c r="P35" i="2"/>
  <c r="N35" i="2"/>
  <c r="L35" i="2"/>
  <c r="J35" i="2"/>
  <c r="H35" i="2"/>
  <c r="F35" i="2"/>
  <c r="D35" i="2"/>
  <c r="O35" i="2" s="1"/>
  <c r="S34" i="2"/>
  <c r="P34" i="2"/>
  <c r="Q34" i="2" s="1"/>
  <c r="T34" i="2" s="1"/>
  <c r="N34" i="2"/>
  <c r="L34" i="2"/>
  <c r="J34" i="2"/>
  <c r="H34" i="2"/>
  <c r="F34" i="2"/>
  <c r="D34" i="2"/>
  <c r="O34" i="2" s="1"/>
  <c r="S33" i="2"/>
  <c r="Q33" i="2"/>
  <c r="T33" i="2" s="1"/>
  <c r="P33" i="2"/>
  <c r="N33" i="2"/>
  <c r="L33" i="2"/>
  <c r="J33" i="2"/>
  <c r="H33" i="2"/>
  <c r="F33" i="2"/>
  <c r="D33" i="2"/>
  <c r="O33" i="2" s="1"/>
  <c r="S32" i="2"/>
  <c r="S41" i="2" s="1"/>
  <c r="S322" i="2" s="1"/>
  <c r="P32" i="2"/>
  <c r="N32" i="2"/>
  <c r="N41" i="2" s="1"/>
  <c r="N322" i="2" s="1"/>
  <c r="L32" i="2"/>
  <c r="J32" i="2"/>
  <c r="J41" i="2" s="1"/>
  <c r="J322" i="2" s="1"/>
  <c r="H32" i="2"/>
  <c r="F32" i="2"/>
  <c r="F41" i="2" s="1"/>
  <c r="F322" i="2" s="1"/>
  <c r="D32" i="2"/>
  <c r="R28" i="2"/>
  <c r="R321" i="2" s="1"/>
  <c r="M28" i="2"/>
  <c r="M321" i="2" s="1"/>
  <c r="K28" i="2"/>
  <c r="I28" i="2"/>
  <c r="I321" i="2" s="1"/>
  <c r="G28" i="2"/>
  <c r="G321" i="2" s="1"/>
  <c r="E28" i="2"/>
  <c r="E321" i="2" s="1"/>
  <c r="C28" i="2"/>
  <c r="C321" i="2" s="1"/>
  <c r="S27" i="2"/>
  <c r="Q27" i="2"/>
  <c r="T27" i="2" s="1"/>
  <c r="P27" i="2"/>
  <c r="N27" i="2"/>
  <c r="L27" i="2"/>
  <c r="J27" i="2"/>
  <c r="H27" i="2"/>
  <c r="F27" i="2"/>
  <c r="D27" i="2"/>
  <c r="O27" i="2" s="1"/>
  <c r="S26" i="2"/>
  <c r="P26" i="2"/>
  <c r="Q26" i="2" s="1"/>
  <c r="N26" i="2"/>
  <c r="L26" i="2"/>
  <c r="J26" i="2"/>
  <c r="H26" i="2"/>
  <c r="F26" i="2"/>
  <c r="D26" i="2"/>
  <c r="S25" i="2"/>
  <c r="Q25" i="2"/>
  <c r="T25" i="2" s="1"/>
  <c r="P25" i="2"/>
  <c r="N25" i="2"/>
  <c r="L25" i="2"/>
  <c r="J25" i="2"/>
  <c r="H25" i="2"/>
  <c r="F25" i="2"/>
  <c r="D25" i="2"/>
  <c r="O25" i="2" s="1"/>
  <c r="S24" i="2"/>
  <c r="P24" i="2"/>
  <c r="Q24" i="2" s="1"/>
  <c r="T24" i="2" s="1"/>
  <c r="N24" i="2"/>
  <c r="L24" i="2"/>
  <c r="J24" i="2"/>
  <c r="H24" i="2"/>
  <c r="F24" i="2"/>
  <c r="D24" i="2"/>
  <c r="O24" i="2" s="1"/>
  <c r="S23" i="2"/>
  <c r="Q23" i="2"/>
  <c r="T23" i="2" s="1"/>
  <c r="P23" i="2"/>
  <c r="N23" i="2"/>
  <c r="L23" i="2"/>
  <c r="J23" i="2"/>
  <c r="H23" i="2"/>
  <c r="F23" i="2"/>
  <c r="D23" i="2"/>
  <c r="O23" i="2" s="1"/>
  <c r="S22" i="2"/>
  <c r="P22" i="2"/>
  <c r="Q22" i="2" s="1"/>
  <c r="N22" i="2"/>
  <c r="L22" i="2"/>
  <c r="J22" i="2"/>
  <c r="H22" i="2"/>
  <c r="F22" i="2"/>
  <c r="D22" i="2"/>
  <c r="O22" i="2" s="1"/>
  <c r="S21" i="2"/>
  <c r="P21" i="2"/>
  <c r="Q21" i="2" s="1"/>
  <c r="T21" i="2" s="1"/>
  <c r="N21" i="2"/>
  <c r="L21" i="2"/>
  <c r="J21" i="2"/>
  <c r="H21" i="2"/>
  <c r="F21" i="2"/>
  <c r="D21" i="2"/>
  <c r="O21" i="2" s="1"/>
  <c r="S20" i="2"/>
  <c r="Q20" i="2"/>
  <c r="T20" i="2" s="1"/>
  <c r="P20" i="2"/>
  <c r="N20" i="2"/>
  <c r="L20" i="2"/>
  <c r="J20" i="2"/>
  <c r="H20" i="2"/>
  <c r="F20" i="2"/>
  <c r="D20" i="2"/>
  <c r="O20" i="2" s="1"/>
  <c r="S19" i="2"/>
  <c r="P19" i="2"/>
  <c r="Q19" i="2" s="1"/>
  <c r="T19" i="2" s="1"/>
  <c r="N19" i="2"/>
  <c r="L19" i="2"/>
  <c r="J19" i="2"/>
  <c r="H19" i="2"/>
  <c r="F19" i="2"/>
  <c r="D19" i="2"/>
  <c r="O19" i="2" s="1"/>
  <c r="S18" i="2"/>
  <c r="Q18" i="2"/>
  <c r="T18" i="2" s="1"/>
  <c r="P18" i="2"/>
  <c r="N18" i="2"/>
  <c r="L18" i="2"/>
  <c r="J18" i="2"/>
  <c r="H18" i="2"/>
  <c r="F18" i="2"/>
  <c r="D18" i="2"/>
  <c r="O18" i="2" s="1"/>
  <c r="S17" i="2"/>
  <c r="P17" i="2"/>
  <c r="Q17" i="2" s="1"/>
  <c r="T17" i="2" s="1"/>
  <c r="N17" i="2"/>
  <c r="L17" i="2"/>
  <c r="J17" i="2"/>
  <c r="H17" i="2"/>
  <c r="F17" i="2"/>
  <c r="D17" i="2"/>
  <c r="O17" i="2" s="1"/>
  <c r="S16" i="2"/>
  <c r="Q16" i="2"/>
  <c r="T16" i="2" s="1"/>
  <c r="P16" i="2"/>
  <c r="N16" i="2"/>
  <c r="L16" i="2"/>
  <c r="J16" i="2"/>
  <c r="H16" i="2"/>
  <c r="F16" i="2"/>
  <c r="D16" i="2"/>
  <c r="O16" i="2" s="1"/>
  <c r="S15" i="2"/>
  <c r="P15" i="2"/>
  <c r="Q15" i="2" s="1"/>
  <c r="T15" i="2" s="1"/>
  <c r="N15" i="2"/>
  <c r="L15" i="2"/>
  <c r="J15" i="2"/>
  <c r="H15" i="2"/>
  <c r="F15" i="2"/>
  <c r="D15" i="2"/>
  <c r="O15" i="2" s="1"/>
  <c r="P14" i="2"/>
  <c r="Q14" i="2" s="1"/>
  <c r="T14" i="2" s="1"/>
  <c r="N14" i="2"/>
  <c r="L14" i="2"/>
  <c r="J14" i="2"/>
  <c r="H14" i="2"/>
  <c r="F14" i="2"/>
  <c r="D14" i="2"/>
  <c r="O14" i="2" s="1"/>
  <c r="S13" i="2"/>
  <c r="Q13" i="2"/>
  <c r="T13" i="2" s="1"/>
  <c r="P13" i="2"/>
  <c r="L13" i="2"/>
  <c r="J13" i="2"/>
  <c r="H13" i="2"/>
  <c r="F13" i="2"/>
  <c r="O13" i="2" s="1"/>
  <c r="D13" i="2"/>
  <c r="S12" i="2"/>
  <c r="Q12" i="2"/>
  <c r="T12" i="2" s="1"/>
  <c r="P12" i="2"/>
  <c r="N12" i="2"/>
  <c r="L12" i="2"/>
  <c r="J12" i="2"/>
  <c r="H12" i="2"/>
  <c r="F12" i="2"/>
  <c r="D12" i="2"/>
  <c r="O12" i="2" s="1"/>
  <c r="S11" i="2"/>
  <c r="P11" i="2"/>
  <c r="Q11" i="2" s="1"/>
  <c r="T11" i="2" s="1"/>
  <c r="N11" i="2"/>
  <c r="L11" i="2"/>
  <c r="J11" i="2"/>
  <c r="H11" i="2"/>
  <c r="F11" i="2"/>
  <c r="D11" i="2"/>
  <c r="O11" i="2" s="1"/>
  <c r="S10" i="2"/>
  <c r="Q10" i="2"/>
  <c r="T10" i="2" s="1"/>
  <c r="P10" i="2"/>
  <c r="N10" i="2"/>
  <c r="L10" i="2"/>
  <c r="J10" i="2"/>
  <c r="H10" i="2"/>
  <c r="F10" i="2"/>
  <c r="D10" i="2"/>
  <c r="O10" i="2" s="1"/>
  <c r="S9" i="2"/>
  <c r="P9" i="2"/>
  <c r="Q9" i="2" s="1"/>
  <c r="T9" i="2" s="1"/>
  <c r="N9" i="2"/>
  <c r="L9" i="2"/>
  <c r="J9" i="2"/>
  <c r="H9" i="2"/>
  <c r="F9" i="2"/>
  <c r="D9" i="2"/>
  <c r="O9" i="2" s="1"/>
  <c r="S8" i="2"/>
  <c r="Q8" i="2"/>
  <c r="T8" i="2" s="1"/>
  <c r="P8" i="2"/>
  <c r="N8" i="2"/>
  <c r="L8" i="2"/>
  <c r="J8" i="2"/>
  <c r="H8" i="2"/>
  <c r="F8" i="2"/>
  <c r="D8" i="2"/>
  <c r="O8" i="2" s="1"/>
  <c r="S7" i="2"/>
  <c r="P7" i="2"/>
  <c r="Q7" i="2" s="1"/>
  <c r="T7" i="2" s="1"/>
  <c r="N7" i="2"/>
  <c r="L7" i="2"/>
  <c r="J7" i="2"/>
  <c r="H7" i="2"/>
  <c r="F7" i="2"/>
  <c r="D7" i="2"/>
  <c r="O7" i="2" s="1"/>
  <c r="S6" i="2"/>
  <c r="Q6" i="2"/>
  <c r="P6" i="2"/>
  <c r="N6" i="2"/>
  <c r="N28" i="2" s="1"/>
  <c r="N321" i="2" s="1"/>
  <c r="L6" i="2"/>
  <c r="L28" i="2" s="1"/>
  <c r="L321" i="2" s="1"/>
  <c r="J6" i="2"/>
  <c r="J28" i="2" s="1"/>
  <c r="J321" i="2" s="1"/>
  <c r="H6" i="2"/>
  <c r="H28" i="2" s="1"/>
  <c r="H321" i="2" s="1"/>
  <c r="F6" i="2"/>
  <c r="F28" i="2" s="1"/>
  <c r="F321" i="2" s="1"/>
  <c r="D6" i="2"/>
  <c r="D28" i="2" s="1"/>
  <c r="D321" i="2" s="1"/>
  <c r="F334" i="2" l="1"/>
  <c r="J334" i="2"/>
  <c r="N334" i="2"/>
  <c r="D334" i="2"/>
  <c r="H334" i="2"/>
  <c r="L334" i="2"/>
  <c r="O6" i="2"/>
  <c r="O28" i="2" s="1"/>
  <c r="O321" i="2" s="1"/>
  <c r="Q28" i="2"/>
  <c r="Q321" i="2" s="1"/>
  <c r="T6" i="2"/>
  <c r="C334" i="2"/>
  <c r="C331" i="2"/>
  <c r="P28" i="2"/>
  <c r="P321" i="2" s="1"/>
  <c r="P131" i="2"/>
  <c r="P323" i="2" s="1"/>
  <c r="P220" i="2"/>
  <c r="P326" i="2" s="1"/>
  <c r="O227" i="2"/>
  <c r="P265" i="2"/>
  <c r="P328" i="2" s="1"/>
  <c r="Q236" i="2"/>
  <c r="P304" i="2"/>
  <c r="P329" i="2" s="1"/>
  <c r="Q269" i="2"/>
  <c r="K334" i="2"/>
  <c r="K331" i="2"/>
  <c r="S28" i="2"/>
  <c r="S321" i="2" s="1"/>
  <c r="T22" i="2"/>
  <c r="O26" i="2"/>
  <c r="T26" i="2"/>
  <c r="R334" i="2"/>
  <c r="R331" i="2"/>
  <c r="D41" i="2"/>
  <c r="D322" i="2" s="1"/>
  <c r="H41" i="2"/>
  <c r="H322" i="2" s="1"/>
  <c r="L41" i="2"/>
  <c r="L322" i="2" s="1"/>
  <c r="P41" i="2"/>
  <c r="P322" i="2" s="1"/>
  <c r="Q32" i="2"/>
  <c r="O36" i="2"/>
  <c r="T36" i="2"/>
  <c r="O40" i="2"/>
  <c r="T40" i="2"/>
  <c r="C335" i="2"/>
  <c r="G335" i="2"/>
  <c r="K335" i="2"/>
  <c r="O46" i="2"/>
  <c r="Q131" i="2"/>
  <c r="Q323" i="2" s="1"/>
  <c r="T46" i="2"/>
  <c r="O49" i="2"/>
  <c r="T49" i="2"/>
  <c r="O53" i="2"/>
  <c r="T53" i="2"/>
  <c r="O60" i="2"/>
  <c r="T60" i="2"/>
  <c r="O64" i="2"/>
  <c r="T64" i="2"/>
  <c r="O67" i="2"/>
  <c r="T67" i="2"/>
  <c r="O71" i="2"/>
  <c r="T71" i="2"/>
  <c r="O78" i="2"/>
  <c r="T78" i="2"/>
  <c r="O82" i="2"/>
  <c r="T82" i="2"/>
  <c r="O86" i="2"/>
  <c r="T86" i="2"/>
  <c r="O89" i="2"/>
  <c r="T89" i="2"/>
  <c r="O93" i="2"/>
  <c r="T93" i="2"/>
  <c r="O100" i="2"/>
  <c r="T100" i="2"/>
  <c r="O104" i="2"/>
  <c r="T104" i="2"/>
  <c r="O109" i="2"/>
  <c r="T109" i="2"/>
  <c r="O113" i="2"/>
  <c r="T113" i="2"/>
  <c r="O118" i="2"/>
  <c r="T118" i="2"/>
  <c r="O122" i="2"/>
  <c r="T122" i="2"/>
  <c r="O129" i="2"/>
  <c r="T129" i="2"/>
  <c r="P193" i="2"/>
  <c r="P324" i="2" s="1"/>
  <c r="Q135" i="2"/>
  <c r="O139" i="2"/>
  <c r="T139" i="2"/>
  <c r="O143" i="2"/>
  <c r="T143" i="2"/>
  <c r="O147" i="2"/>
  <c r="T147" i="2"/>
  <c r="O151" i="2"/>
  <c r="T151" i="2"/>
  <c r="O155" i="2"/>
  <c r="T155" i="2"/>
  <c r="O159" i="2"/>
  <c r="T159" i="2"/>
  <c r="O163" i="2"/>
  <c r="T163" i="2"/>
  <c r="O167" i="2"/>
  <c r="T167" i="2"/>
  <c r="O171" i="2"/>
  <c r="T171" i="2"/>
  <c r="O175" i="2"/>
  <c r="T175" i="2"/>
  <c r="O179" i="2"/>
  <c r="T179" i="2"/>
  <c r="O183" i="2"/>
  <c r="T183" i="2"/>
  <c r="O187" i="2"/>
  <c r="T187" i="2"/>
  <c r="O197" i="2"/>
  <c r="D220" i="2"/>
  <c r="D326" i="2" s="1"/>
  <c r="H220" i="2"/>
  <c r="H326" i="2" s="1"/>
  <c r="L220" i="2"/>
  <c r="L326" i="2" s="1"/>
  <c r="S220" i="2"/>
  <c r="S326" i="2" s="1"/>
  <c r="S335" i="2" s="1"/>
  <c r="F220" i="2"/>
  <c r="F326" i="2" s="1"/>
  <c r="J220" i="2"/>
  <c r="J326" i="2" s="1"/>
  <c r="J331" i="2" s="1"/>
  <c r="N220" i="2"/>
  <c r="N326" i="2" s="1"/>
  <c r="E334" i="2"/>
  <c r="E336" i="2" s="1"/>
  <c r="E331" i="2"/>
  <c r="G334" i="2"/>
  <c r="G336" i="2" s="1"/>
  <c r="G331" i="2"/>
  <c r="I334" i="2"/>
  <c r="I336" i="2" s="1"/>
  <c r="I331" i="2"/>
  <c r="M334" i="2"/>
  <c r="M336" i="2" s="1"/>
  <c r="M331" i="2"/>
  <c r="O32" i="2"/>
  <c r="O41" i="2" s="1"/>
  <c r="O322" i="2" s="1"/>
  <c r="R335" i="2"/>
  <c r="D193" i="2"/>
  <c r="D324" i="2" s="1"/>
  <c r="D331" i="2" s="1"/>
  <c r="H193" i="2"/>
  <c r="H324" i="2" s="1"/>
  <c r="L193" i="2"/>
  <c r="L324" i="2" s="1"/>
  <c r="L331" i="2" s="1"/>
  <c r="O135" i="2"/>
  <c r="O190" i="2"/>
  <c r="T190" i="2"/>
  <c r="F207" i="2"/>
  <c r="F325" i="2" s="1"/>
  <c r="F331" i="2" s="1"/>
  <c r="J207" i="2"/>
  <c r="J325" i="2" s="1"/>
  <c r="J335" i="2" s="1"/>
  <c r="N207" i="2"/>
  <c r="N325" i="2" s="1"/>
  <c r="N335" i="2" s="1"/>
  <c r="P207" i="2"/>
  <c r="P325" i="2" s="1"/>
  <c r="O198" i="2"/>
  <c r="T198" i="2"/>
  <c r="T207" i="2" s="1"/>
  <c r="T325" i="2" s="1"/>
  <c r="O202" i="2"/>
  <c r="T202" i="2"/>
  <c r="O206" i="2"/>
  <c r="T206" i="2"/>
  <c r="O211" i="2"/>
  <c r="O220" i="2" s="1"/>
  <c r="O326" i="2" s="1"/>
  <c r="Q220" i="2"/>
  <c r="Q326" i="2" s="1"/>
  <c r="T211" i="2"/>
  <c r="O214" i="2"/>
  <c r="T214" i="2"/>
  <c r="O218" i="2"/>
  <c r="T218" i="2"/>
  <c r="O224" i="2"/>
  <c r="Q232" i="2"/>
  <c r="Q327" i="2" s="1"/>
  <c r="T224" i="2"/>
  <c r="O228" i="2"/>
  <c r="T228" i="2"/>
  <c r="P232" i="2"/>
  <c r="P327" i="2" s="1"/>
  <c r="F265" i="2"/>
  <c r="F328" i="2" s="1"/>
  <c r="J265" i="2"/>
  <c r="J328" i="2" s="1"/>
  <c r="N265" i="2"/>
  <c r="N328" i="2" s="1"/>
  <c r="S265" i="2"/>
  <c r="S328" i="2" s="1"/>
  <c r="O238" i="2"/>
  <c r="T238" i="2"/>
  <c r="O242" i="2"/>
  <c r="T242" i="2"/>
  <c r="O246" i="2"/>
  <c r="T246" i="2"/>
  <c r="O250" i="2"/>
  <c r="T250" i="2"/>
  <c r="O254" i="2"/>
  <c r="T254" i="2"/>
  <c r="O258" i="2"/>
  <c r="T258" i="2"/>
  <c r="O262" i="2"/>
  <c r="T262" i="2"/>
  <c r="O236" i="2"/>
  <c r="O265" i="2" s="1"/>
  <c r="O328" i="2" s="1"/>
  <c r="F304" i="2"/>
  <c r="F329" i="2" s="1"/>
  <c r="J304" i="2"/>
  <c r="J329" i="2" s="1"/>
  <c r="N304" i="2"/>
  <c r="N329" i="2" s="1"/>
  <c r="O271" i="2"/>
  <c r="T271" i="2"/>
  <c r="O275" i="2"/>
  <c r="T275" i="2"/>
  <c r="P318" i="2"/>
  <c r="P330" i="2" s="1"/>
  <c r="S318" i="2"/>
  <c r="S330" i="2" s="1"/>
  <c r="O279" i="2"/>
  <c r="T279" i="2"/>
  <c r="O283" i="2"/>
  <c r="T283" i="2"/>
  <c r="O287" i="2"/>
  <c r="T287" i="2"/>
  <c r="O291" i="2"/>
  <c r="T291" i="2"/>
  <c r="O295" i="2"/>
  <c r="T295" i="2"/>
  <c r="O299" i="2"/>
  <c r="T299" i="2"/>
  <c r="O303" i="2"/>
  <c r="T303" i="2"/>
  <c r="D318" i="2"/>
  <c r="D330" i="2" s="1"/>
  <c r="H318" i="2"/>
  <c r="H330" i="2" s="1"/>
  <c r="L318" i="2"/>
  <c r="L330" i="2" s="1"/>
  <c r="O308" i="2"/>
  <c r="T308" i="2"/>
  <c r="O311" i="2"/>
  <c r="T311" i="2"/>
  <c r="O315" i="2"/>
  <c r="T315" i="2"/>
  <c r="O269" i="2"/>
  <c r="O304" i="2" s="1"/>
  <c r="O329" i="2" s="1"/>
  <c r="O318" i="2" l="1"/>
  <c r="O330" i="2" s="1"/>
  <c r="T220" i="2"/>
  <c r="T326" i="2" s="1"/>
  <c r="O207" i="2"/>
  <c r="O325" i="2" s="1"/>
  <c r="P335" i="2"/>
  <c r="H335" i="2"/>
  <c r="H336" i="2" s="1"/>
  <c r="T269" i="2"/>
  <c r="T304" i="2" s="1"/>
  <c r="T329" i="2" s="1"/>
  <c r="Q304" i="2"/>
  <c r="Q329" i="2" s="1"/>
  <c r="Q265" i="2"/>
  <c r="Q328" i="2" s="1"/>
  <c r="T236" i="2"/>
  <c r="T265" i="2" s="1"/>
  <c r="T328" i="2" s="1"/>
  <c r="F335" i="2"/>
  <c r="T28" i="2"/>
  <c r="T321" i="2" s="1"/>
  <c r="O334" i="2"/>
  <c r="H331" i="2"/>
  <c r="N331" i="2"/>
  <c r="T318" i="2"/>
  <c r="T330" i="2" s="1"/>
  <c r="T232" i="2"/>
  <c r="T327" i="2" s="1"/>
  <c r="O232" i="2"/>
  <c r="O327" i="2" s="1"/>
  <c r="O193" i="2"/>
  <c r="O324" i="2" s="1"/>
  <c r="Q193" i="2"/>
  <c r="Q324" i="2" s="1"/>
  <c r="T135" i="2"/>
  <c r="T193" i="2" s="1"/>
  <c r="T324" i="2" s="1"/>
  <c r="T131" i="2"/>
  <c r="T323" i="2" s="1"/>
  <c r="O131" i="2"/>
  <c r="O323" i="2" s="1"/>
  <c r="O335" i="2" s="1"/>
  <c r="T32" i="2"/>
  <c r="T41" i="2" s="1"/>
  <c r="T322" i="2" s="1"/>
  <c r="Q41" i="2"/>
  <c r="Q322" i="2" s="1"/>
  <c r="Q335" i="2" s="1"/>
  <c r="L335" i="2"/>
  <c r="D335" i="2"/>
  <c r="R336" i="2"/>
  <c r="S334" i="2"/>
  <c r="S336" i="2" s="1"/>
  <c r="S331" i="2"/>
  <c r="K336" i="2"/>
  <c r="P331" i="2"/>
  <c r="P334" i="2"/>
  <c r="P336" i="2" s="1"/>
  <c r="C336" i="2"/>
  <c r="Q334" i="2"/>
  <c r="Q336" i="2" s="1"/>
  <c r="L336" i="2"/>
  <c r="D336" i="2"/>
  <c r="N336" i="2"/>
  <c r="J336" i="2"/>
  <c r="F336" i="2"/>
  <c r="O331" i="2" l="1"/>
  <c r="T331" i="2"/>
  <c r="T334" i="2"/>
  <c r="Q331" i="2"/>
  <c r="T335" i="2"/>
  <c r="O336" i="2"/>
  <c r="T336" i="2" l="1"/>
</calcChain>
</file>

<file path=xl/comments1.xml><?xml version="1.0" encoding="utf-8"?>
<comments xmlns="http://schemas.openxmlformats.org/spreadsheetml/2006/main">
  <authors>
    <author>DLD</author>
  </authors>
  <commentList>
    <comment ref="B308" authorId="0" shapeId="0">
      <text>
        <r>
          <rPr>
            <b/>
            <sz val="9"/>
            <color indexed="81"/>
            <rFont val="Tahoma"/>
            <family val="2"/>
          </rPr>
          <t>DLD: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<sst xmlns="http://schemas.openxmlformats.org/spreadsheetml/2006/main" count="741" uniqueCount="665">
  <si>
    <t>แผนการจัดสรรครุภัณฑ์คอมพิวเตอร์ กรมปศุสัตว์ ประจำปีงบประมาณ พ.ศ. 2561</t>
  </si>
  <si>
    <t>ที่</t>
  </si>
  <si>
    <t>หน่วยงาน</t>
  </si>
  <si>
    <t>ครุภัณฑ์คอมพิวเตอร์</t>
  </si>
  <si>
    <t>วัสดุคอมพิวเตอร์</t>
  </si>
  <si>
    <t>1. เครื่องคอมพิวเตอร์แม่ข่าย แบบที่ 1 (130,000 บ.)</t>
  </si>
  <si>
    <t>2. เครื่องคอมพิวเตอร์ สำหรับงานสำนักงาน (จอขนาดไม่น้อยกว่า 19 นิ้ว) (16,000 บ.)</t>
  </si>
  <si>
    <t>3. เครื่องคอมพิวเตอร์โน้ตบุ๊ก สำหรับงานสำนักงาน (16,000 บ.)</t>
  </si>
  <si>
    <t>4. คอมพิวเตอร์แท็ปเล็ต
(19,000 บ.)</t>
  </si>
  <si>
    <t>5. เครื่องพิมพ์ชนิดเลเซอร์ หรือชนิด LED ขาวดำ ชนิด Network แบบที่ 1 (27 หน้า/นาที) (7,900 บ.)</t>
  </si>
  <si>
    <t>6. เครื่องสำรองไฟฟ้า ขนาด 800 VA (2,800 บ.)</t>
  </si>
  <si>
    <t>รวมเงิน
(บาท)</t>
  </si>
  <si>
    <t>7. ชุดโปรแกรมระบบปฏิบัติการสำหรับ PC และ Notebook ฯ (3,800 บ.)</t>
  </si>
  <si>
    <t>8. ชุดโปรแกรมระบบปฏิบัติการสำหรับเครื่องคอมพิวเตอร์แม่ข่าย (Server) ฯ (24,000 บ.)</t>
  </si>
  <si>
    <t>จำนวน
(เครื่อง)</t>
  </si>
  <si>
    <t>เป็นเงิน
(บาท)</t>
  </si>
  <si>
    <t>สำนัก/สถาบัน/กอง/ศูนย์/กลุ่ม</t>
  </si>
  <si>
    <t>a01</t>
  </si>
  <si>
    <t>กองคลัง</t>
  </si>
  <si>
    <t>a02</t>
  </si>
  <si>
    <t>กองการเจ้าหน้าที่</t>
  </si>
  <si>
    <t>a03</t>
  </si>
  <si>
    <t>กองแผนงาน</t>
  </si>
  <si>
    <t>a04</t>
  </si>
  <si>
    <t xml:space="preserve">กองความร่วมมือด้านการปศุสัตว์ระหว่างประเทศ </t>
  </si>
  <si>
    <t>a05</t>
  </si>
  <si>
    <t>กองสารวัตรและกักกัน</t>
  </si>
  <si>
    <t>a06</t>
  </si>
  <si>
    <t>กองงานพระราชดำริและกิจกรรมพิเศษ</t>
  </si>
  <si>
    <t>a07</t>
  </si>
  <si>
    <t>กองควบคุมอาหารและยาสัตว์</t>
  </si>
  <si>
    <t>a08</t>
  </si>
  <si>
    <t>ศูนย์เทคโนโลยีสารสนเทศและการสื่อสาร</t>
  </si>
  <si>
    <t>a09</t>
  </si>
  <si>
    <t>สถาบันสุขภาพสัตว์แห่งชาติ</t>
  </si>
  <si>
    <t>a10</t>
  </si>
  <si>
    <t>สำนักงานเลขานุการกรม</t>
  </si>
  <si>
    <t>a11</t>
  </si>
  <si>
    <t>สำนักกฏหมาย</t>
  </si>
  <si>
    <t>a12</t>
  </si>
  <si>
    <t>สำนักพัฒนาอาหารสัตว์</t>
  </si>
  <si>
    <t>a13</t>
  </si>
  <si>
    <t>สำนักพัฒนาพันธุ์สัตว์</t>
  </si>
  <si>
    <t>a14</t>
  </si>
  <si>
    <t>สำนักควบคุมป้องกันบำบัดโรคสัตว์</t>
  </si>
  <si>
    <t>a15</t>
  </si>
  <si>
    <t>สำนักพัฒนาระบบและรับรองมาตรฐานสินค้าปศุสัตว์</t>
  </si>
  <si>
    <t>a16</t>
  </si>
  <si>
    <t>สำนักตรวจสอบคุณภาพสินค้าปศุสัตว์</t>
  </si>
  <si>
    <t>a17</t>
  </si>
  <si>
    <t>สำนักเทคโนโลยีชีวภัณฑ์สัตว์</t>
  </si>
  <si>
    <t>a18</t>
  </si>
  <si>
    <t>สำนักเทคโนโลยีชีวภาพการผลิตปศุสัตว์</t>
  </si>
  <si>
    <t>a19</t>
  </si>
  <si>
    <t>กองส่งเสริมและพัฒนาการปศุสัตว์</t>
  </si>
  <si>
    <t>a20</t>
  </si>
  <si>
    <t>กลุ่มพัฒนาวิชาการปศุสัตว์</t>
  </si>
  <si>
    <t>a21</t>
  </si>
  <si>
    <t>กลุ่มพัฒนาระบบบริหาร</t>
  </si>
  <si>
    <t>a22</t>
  </si>
  <si>
    <t>กลุ่มตรวจสอบภายใน</t>
  </si>
  <si>
    <t>รวมทั้งหมด</t>
  </si>
  <si>
    <t>สำนักงานปศุสัตว์เขต 1-9</t>
  </si>
  <si>
    <t>b01</t>
  </si>
  <si>
    <t>สำนักงานปศุสัตว์เขต 1</t>
  </si>
  <si>
    <t>b02</t>
  </si>
  <si>
    <t>สำนักงานปศุสัตว์เขต 2</t>
  </si>
  <si>
    <t>b03</t>
  </si>
  <si>
    <t>สำนักงานปศุสัตว์เขต 3</t>
  </si>
  <si>
    <t>b04</t>
  </si>
  <si>
    <t>สำนักงานปศุสัตว์เขต 4</t>
  </si>
  <si>
    <t>b05</t>
  </si>
  <si>
    <t>สำนักงานปศุสัตว์เขต 5</t>
  </si>
  <si>
    <t>b06</t>
  </si>
  <si>
    <t>สำนักงานปศุสัตว์เขต 6</t>
  </si>
  <si>
    <t>b07</t>
  </si>
  <si>
    <t>สำนักงานปศุสัตว์เขต 7</t>
  </si>
  <si>
    <t>b08</t>
  </si>
  <si>
    <t>สำนักงานปศุสัตว์เขต 8</t>
  </si>
  <si>
    <t>b09</t>
  </si>
  <si>
    <t>สำนักงานปศุสัตว์เขต 9</t>
  </si>
  <si>
    <t>สำนักงานปศุสัตว์จังหวัด 76 จังหวัด + สำนักงานปศุสัตว์กรุงเทพมหานคร</t>
  </si>
  <si>
    <t>ในพื้นที่ปศุสัตว์เขต 1</t>
  </si>
  <si>
    <t>c01</t>
  </si>
  <si>
    <t>สำนักงานปศุสัตว์พื้นที่กรุงเทพมหานคร</t>
  </si>
  <si>
    <t>c02</t>
  </si>
  <si>
    <t>สำนักงานปศุสัตว์จังหวัดนนทบุรี</t>
  </si>
  <si>
    <t>c03</t>
  </si>
  <si>
    <t>สำนักงานปศุสัตว์จังหวัดปทุมธานี</t>
  </si>
  <si>
    <t>c04</t>
  </si>
  <si>
    <t>สำนักงานปศุสัตว์จังหวัดพระนครศรีอยุธยา</t>
  </si>
  <si>
    <t>c05</t>
  </si>
  <si>
    <t>สำนักงานปศุสัตว์จังหวัดอ่างทอง</t>
  </si>
  <si>
    <t>c06</t>
  </si>
  <si>
    <t>สำนักงานปศุสัตว์จังหวัดลพบุรี</t>
  </si>
  <si>
    <t>c07</t>
  </si>
  <si>
    <t>สำนักงานปศุสัตว์จังหวัดสิงห์บุรี</t>
  </si>
  <si>
    <t>c08</t>
  </si>
  <si>
    <t>สำนักงานปศุสัตว์จังหวัดชัยนาท</t>
  </si>
  <si>
    <t>c09</t>
  </si>
  <si>
    <t>สำนักงานปศุสัตว์จังหวัดสระบุรี</t>
  </si>
  <si>
    <t>c10</t>
  </si>
  <si>
    <t>สำนักงานปศุสัตว์จังหวัดสมุทรปราการ</t>
  </si>
  <si>
    <t>ในพื้นที่ปศุสัตว์เขต 2</t>
  </si>
  <si>
    <t>c11</t>
  </si>
  <si>
    <t>สำนักงานปศุสัตว์จังหวัดชลบุรี</t>
  </si>
  <si>
    <t>c12</t>
  </si>
  <si>
    <t>สำนักงานปศุสัตว์จังหวัดระยอง</t>
  </si>
  <si>
    <t>c13</t>
  </si>
  <si>
    <t>สำนักงานปศุสัตว์จังหวัดจันทบุรี</t>
  </si>
  <si>
    <t>c14</t>
  </si>
  <si>
    <t>สำนักงานปศุสัตว์จังหวัดตราด</t>
  </si>
  <si>
    <t>c15</t>
  </si>
  <si>
    <t>สำนักงานปศุสัตว์จังหวัดฉะเชิงเทรา</t>
  </si>
  <si>
    <t>c16</t>
  </si>
  <si>
    <t>สำนักงานปศุสัตว์จังหวัดปราจีนบุรี</t>
  </si>
  <si>
    <t>c17</t>
  </si>
  <si>
    <t>สำนักงานปศุสัตว์จังหวัดนครนายก</t>
  </si>
  <si>
    <t>c18</t>
  </si>
  <si>
    <t>สำนักงานปศุสัตว์จังหวัดสระแก้ว</t>
  </si>
  <si>
    <t>ในพื้นที่ปศุสัตว์เขต 3</t>
  </si>
  <si>
    <t>c19</t>
  </si>
  <si>
    <t>สำนักงานปศุสัตว์จังหวัดนครราชสีมา</t>
  </si>
  <si>
    <t>c20</t>
  </si>
  <si>
    <t>สำนักงานปศุสัตว์จังหวัดบุรีรัมย์</t>
  </si>
  <si>
    <t>c21</t>
  </si>
  <si>
    <t>สำนักงานปศุสัตว์จังหวัดศรีสะเกษ</t>
  </si>
  <si>
    <t>c22</t>
  </si>
  <si>
    <t>สำนักงานปศุสัตว์จังหวัดสุรินทร์</t>
  </si>
  <si>
    <t>c23</t>
  </si>
  <si>
    <t>สำนักงานปศุสัตว์จังหวัดอุบลราชธานี</t>
  </si>
  <si>
    <t>c24</t>
  </si>
  <si>
    <t>สำนักงานปศุสัตว์จังหวัดยโสธร</t>
  </si>
  <si>
    <t>c25</t>
  </si>
  <si>
    <t>สำนักงานปศุสัตว์จังหวัดชัยภูมิ</t>
  </si>
  <si>
    <t>c26</t>
  </si>
  <si>
    <t>สำนักงานปศุสัตว์จังหวัดอำนาจเจริญ</t>
  </si>
  <si>
    <t>ในพื้นที่ปศุสัตว์เขต 4</t>
  </si>
  <si>
    <t>c27</t>
  </si>
  <si>
    <t>สำนักงานปศุสัตว์จังหวัดร้อยเอ็ด</t>
  </si>
  <si>
    <t>c28</t>
  </si>
  <si>
    <t>สำนักงานปศุสัตว์จังหวัดหนองบัวลำภู</t>
  </si>
  <si>
    <t>c29</t>
  </si>
  <si>
    <t>สำนักงานปศุสัตว์จังหวัดขอนแก่น</t>
  </si>
  <si>
    <t>c30</t>
  </si>
  <si>
    <t>สำนักงานปศุสัตว์จังหวัดอุดรธานี</t>
  </si>
  <si>
    <t>c31</t>
  </si>
  <si>
    <t>สำนักงานปศุสัตว์จังหวัดเลย</t>
  </si>
  <si>
    <t>c32</t>
  </si>
  <si>
    <t>สำนักงานปศุสัตว์จังหวัดหนองคาย</t>
  </si>
  <si>
    <t>c33</t>
  </si>
  <si>
    <t>สำนักงานปศุสัตว์จังหวัดบึงกาฬ</t>
  </si>
  <si>
    <t>c34</t>
  </si>
  <si>
    <t>สำนักงานปศุสัตว์จังหวัดมหาสารคาม</t>
  </si>
  <si>
    <t>c35</t>
  </si>
  <si>
    <t>สำนักงานปศุสัตว์จังหวัดกาฬสินธุ์</t>
  </si>
  <si>
    <t>c36</t>
  </si>
  <si>
    <t>สำนักงานปศุสัตว์จังหวัดนครพนม</t>
  </si>
  <si>
    <t>c37</t>
  </si>
  <si>
    <t>สำนักงานปศุสัตว์จังหวัดมุกดาหาร</t>
  </si>
  <si>
    <t>c38</t>
  </si>
  <si>
    <t>สำนักงานปศุสัตว์จังหวัดสกลนคร</t>
  </si>
  <si>
    <t>ในพื้นที่ปศุสัตว์เขต 5</t>
  </si>
  <si>
    <t>c39</t>
  </si>
  <si>
    <t>สำนักงานปศุสัตว์จังหวัดเชียงใหม่</t>
  </si>
  <si>
    <t>c40</t>
  </si>
  <si>
    <t>สำนักงานปศุสัตว์จังหวัดลำพูน</t>
  </si>
  <si>
    <t>c41</t>
  </si>
  <si>
    <t>สำนักงานปศุสัตว์จังหวัดลำปาง</t>
  </si>
  <si>
    <t>c42</t>
  </si>
  <si>
    <t>สำนักงานปศุสัตว์จังหวัดแพร่</t>
  </si>
  <si>
    <t>c43</t>
  </si>
  <si>
    <t>สำนักงานปศุสัตว์จังหวัดน่าน</t>
  </si>
  <si>
    <t>c44</t>
  </si>
  <si>
    <t>สำนักงานปศุสัตว์จังหวัดพะเยา</t>
  </si>
  <si>
    <t>c45</t>
  </si>
  <si>
    <t>สำนักงานปศุสัตว์จังหวัดเชียงราย</t>
  </si>
  <si>
    <t>c46</t>
  </si>
  <si>
    <t>สำนักงานปศุสัตว์จังหวัดแม่ฮ่องสอน</t>
  </si>
  <si>
    <t>ในพื้นที่ปศุสัตว์เขต 6</t>
  </si>
  <si>
    <t>c47</t>
  </si>
  <si>
    <t>สำนักงานปศุสัตว์จังหวัดอุตรดิตถ์</t>
  </si>
  <si>
    <t>c48</t>
  </si>
  <si>
    <t>สำนักงานปศุสัตว์จังหวัดนครสวรรค์</t>
  </si>
  <si>
    <t>c49</t>
  </si>
  <si>
    <t>สำนักงานปศุสัตว์จังหวัดอุทัยธานี</t>
  </si>
  <si>
    <t>c50</t>
  </si>
  <si>
    <t>สำนักงานปศุสัตว์จังหวัดกำแพงเพชร</t>
  </si>
  <si>
    <t>c51</t>
  </si>
  <si>
    <t>สำนักงานปศุสัตว์จังหวัดตาก</t>
  </si>
  <si>
    <t>c52</t>
  </si>
  <si>
    <t>สำนักงานปศุสัตว์จังหวัดพิษณุโลก</t>
  </si>
  <si>
    <t>c53</t>
  </si>
  <si>
    <t>สำนักงานปศุสัตว์จังหวัดพิจิตร</t>
  </si>
  <si>
    <t>c54</t>
  </si>
  <si>
    <t>สำนักงานปศุสัตว์จังหวัดเพชรบูรณ์</t>
  </si>
  <si>
    <t>c55</t>
  </si>
  <si>
    <t>สำนักงานปศุสัตว์จังหวัดสุโขทัย</t>
  </si>
  <si>
    <t>ในพื้นที่ปศุสัตว์เขต 7</t>
  </si>
  <si>
    <t>c56</t>
  </si>
  <si>
    <t>สำนักงานปศุสัตว์จังหวัดสุพรรณบุรี</t>
  </si>
  <si>
    <t>c57</t>
  </si>
  <si>
    <t>สำนักงานปศุสัตว์จังหวัดราชบุรี</t>
  </si>
  <si>
    <t>c58</t>
  </si>
  <si>
    <t>สำนักงานปศุสัตว์จังหวัดกาญจนบุรี</t>
  </si>
  <si>
    <t>c59</t>
  </si>
  <si>
    <t>สำนักงานปศุสัตว์จังหวัดนครปฐม</t>
  </si>
  <si>
    <t>c60</t>
  </si>
  <si>
    <t>สำนักงานปศุสัตว์จังหวัดสมุทรสาคร</t>
  </si>
  <si>
    <t>c61</t>
  </si>
  <si>
    <t>สำนักงานปศุสัตว์จังหวัดสมุทรสงคราม</t>
  </si>
  <si>
    <t>c62</t>
  </si>
  <si>
    <t>สำนักงานปศุสัตว์จังหวัดเพชรบุรี</t>
  </si>
  <si>
    <t>c63</t>
  </si>
  <si>
    <t>สำนักงานปศุสัตว์จังหวัดประจวบคีรีขันธ์</t>
  </si>
  <si>
    <t>ในพื้นที่ปศุสัตว์เขต 8</t>
  </si>
  <si>
    <t>c64</t>
  </si>
  <si>
    <t>สำนักงานปศุสัตว์จังหวัดนครศรีธรรมราช</t>
  </si>
  <si>
    <t>c65</t>
  </si>
  <si>
    <t>สำนักงานปศุสัตว์จังหวัดกระบี่</t>
  </si>
  <si>
    <t>c66</t>
  </si>
  <si>
    <t>สำนักงานปศุสัตว์จังหวัดพังงา</t>
  </si>
  <si>
    <t>c67</t>
  </si>
  <si>
    <t>สำนักงานปศุสัตว์จังหวัดภูเก็ต</t>
  </si>
  <si>
    <t>c68</t>
  </si>
  <si>
    <t>สำนักงานปศุสัตว์จังหวัดสุราษฎร์ธานี</t>
  </si>
  <si>
    <t>c69</t>
  </si>
  <si>
    <t>สำนักงานปศุสัตว์จังหวัดระนอง</t>
  </si>
  <si>
    <t>c70</t>
  </si>
  <si>
    <t>สำนักงานปศุสัตว์จังหวัดชุมพร</t>
  </si>
  <si>
    <t>c71</t>
  </si>
  <si>
    <t>สำนักงานปศุสัตว์จังหวัดตรัง</t>
  </si>
  <si>
    <t>c72</t>
  </si>
  <si>
    <t>สำนักงานปศุสัตว์จังหวัดพัทลุง</t>
  </si>
  <si>
    <t>ในพื้นที่ปศุสัตว์เขต 9</t>
  </si>
  <si>
    <t>c73</t>
  </si>
  <si>
    <t>สำนักงานปศุสัตว์จังหวัดสงขลา</t>
  </si>
  <si>
    <t>c74</t>
  </si>
  <si>
    <t>สำนักงานปศุสัตว์จังหวัดสตูล</t>
  </si>
  <si>
    <t>c75</t>
  </si>
  <si>
    <t>สำนักงานปศุสัตว์จังหวัดปัตตานี</t>
  </si>
  <si>
    <t>c76</t>
  </si>
  <si>
    <t>สำนักงานปศุสัตว์จังหวัดยะลา</t>
  </si>
  <si>
    <t>c77</t>
  </si>
  <si>
    <t>สำนักงานปศุสัตว์จังหวัดนราธิวาส</t>
  </si>
  <si>
    <t>ด่านกักกันสัตว์ สังกัด กสก.</t>
  </si>
  <si>
    <t>d01</t>
  </si>
  <si>
    <t>ด่านกักกันสัตว์ท่าเรือกรุงเทพ</t>
  </si>
  <si>
    <t>d02</t>
  </si>
  <si>
    <t>ด่านกักกันสัตว์ชลบุรี</t>
  </si>
  <si>
    <t>d03</t>
  </si>
  <si>
    <t>ด่านกักกันสัตว์ท่าอากาศยานสุวรรณภูมิ</t>
  </si>
  <si>
    <t>d04</t>
  </si>
  <si>
    <t>ด่านกักกันสัตว์พระนครศรีอยุธยา</t>
  </si>
  <si>
    <t>d05</t>
  </si>
  <si>
    <t>ด่านกักกันสัตว์ลพบุรี</t>
  </si>
  <si>
    <t>d06</t>
  </si>
  <si>
    <t>ด่านกักกันสัตว์สระบุรี</t>
  </si>
  <si>
    <t>d07</t>
  </si>
  <si>
    <t>ด่านกักกันสัตว์จันทบุรี</t>
  </si>
  <si>
    <t>d08</t>
  </si>
  <si>
    <t>ด่านกักกันสัตว์ตราด</t>
  </si>
  <si>
    <t>d09</t>
  </si>
  <si>
    <t>ด่านกักกันสัตว์ปราจีนบุรี</t>
  </si>
  <si>
    <t>d10</t>
  </si>
  <si>
    <t>ด่านกักกันสัตว์นครนายก</t>
  </si>
  <si>
    <t>d11</t>
  </si>
  <si>
    <t>ด่านกักกันสัตว์สระแก้ว</t>
  </si>
  <si>
    <t>d12</t>
  </si>
  <si>
    <t>ด่านกักกันสัตว์นครราชสีมา</t>
  </si>
  <si>
    <t>d13</t>
  </si>
  <si>
    <t>ด่านกักกันสัตว์บุรีรัมย์</t>
  </si>
  <si>
    <t>d14</t>
  </si>
  <si>
    <t>ด่านกักกันสัตว์สุรินทร์</t>
  </si>
  <si>
    <t>d15</t>
  </si>
  <si>
    <t>ด่านกักกันสัตว์ศรีสะเกษ</t>
  </si>
  <si>
    <t>d16</t>
  </si>
  <si>
    <t>ด่านกักกันสัตว์อุบลราชธานี</t>
  </si>
  <si>
    <t>d17</t>
  </si>
  <si>
    <t>ด่านกักกันสัตว์ขอนแก่น</t>
  </si>
  <si>
    <t>d18</t>
  </si>
  <si>
    <t>ด่านกักกันสัตว์อุดรธานี</t>
  </si>
  <si>
    <t>d19</t>
  </si>
  <si>
    <t>ด่านกักกันสัตว์เลย</t>
  </si>
  <si>
    <t>d20</t>
  </si>
  <si>
    <t>ด่านกักกันสัตว์หนองคาย</t>
  </si>
  <si>
    <t>d21</t>
  </si>
  <si>
    <t>ด่านกักกันสัตว์มหาสารคาม</t>
  </si>
  <si>
    <t>d22</t>
  </si>
  <si>
    <t>ด่านกักกันสัตว์นครพนม</t>
  </si>
  <si>
    <t>d23</t>
  </si>
  <si>
    <t>ด่านกักกันสัตว์มุกดาหาร</t>
  </si>
  <si>
    <t>d24</t>
  </si>
  <si>
    <t>ด่านกักกันสัตว์เชียงใหม่</t>
  </si>
  <si>
    <t>d25</t>
  </si>
  <si>
    <t>ด่านกักกันสัตว์ลำพูน</t>
  </si>
  <si>
    <t>d26</t>
  </si>
  <si>
    <t>ด่านกักกันสัตว์ลำปาง</t>
  </si>
  <si>
    <t>d27</t>
  </si>
  <si>
    <t>ด่านกักกันสัตว์อุตรดิตถ์</t>
  </si>
  <si>
    <t>d28</t>
  </si>
  <si>
    <t>ด่านกักกันสัตว์แพร่</t>
  </si>
  <si>
    <t>d29</t>
  </si>
  <si>
    <t>ด่านกักกันสัตว์น่าน</t>
  </si>
  <si>
    <t>d30</t>
  </si>
  <si>
    <t>ด่านกักกันสัตว์พะเยา</t>
  </si>
  <si>
    <t>d31</t>
  </si>
  <si>
    <t>ด่านกักกันสัตว์เชียงราย</t>
  </si>
  <si>
    <t>d32</t>
  </si>
  <si>
    <t>ด่านกักกันสัตว์แม่ฮ่องสอน</t>
  </si>
  <si>
    <t>d33</t>
  </si>
  <si>
    <t>ด่านกักกันสัตว์นครสวรรค์</t>
  </si>
  <si>
    <t>d34</t>
  </si>
  <si>
    <t>ด่านกักกันสัตว์กำแพงเพชร</t>
  </si>
  <si>
    <t>d35</t>
  </si>
  <si>
    <t>ด่านกักกันสัตว์ตาก</t>
  </si>
  <si>
    <t>d36</t>
  </si>
  <si>
    <t>ด่านกักกันสัตว์พิษณุโลก</t>
  </si>
  <si>
    <t>d37</t>
  </si>
  <si>
    <t>ด่านกักกันสัตว์พิจิตร</t>
  </si>
  <si>
    <t>d38</t>
  </si>
  <si>
    <t>ด่านกักกันสัตว์เพชรบูรณ์</t>
  </si>
  <si>
    <t>d39</t>
  </si>
  <si>
    <t>ด่านกักกันสัตว์ราชบุรี</t>
  </si>
  <si>
    <t>d40</t>
  </si>
  <si>
    <t>ด่านกักกันสัตว์กาญจนบุรี</t>
  </si>
  <si>
    <t>d41</t>
  </si>
  <si>
    <t>ด่านกักกันสัตว์สุพรรณบุรี</t>
  </si>
  <si>
    <t>d42</t>
  </si>
  <si>
    <t>ด่านกักกันสัตว์นครปฐม</t>
  </si>
  <si>
    <t>d43</t>
  </si>
  <si>
    <t>ด่านกักกันสัตว์เพชรบุรี</t>
  </si>
  <si>
    <t>d44</t>
  </si>
  <si>
    <t>ด่านกักกันสัตว์ประจวบคีรีขันธ์</t>
  </si>
  <si>
    <t>d45</t>
  </si>
  <si>
    <t>ด่านกักกันสัตว์ภูเก็ต</t>
  </si>
  <si>
    <t>d46</t>
  </si>
  <si>
    <t>ด่านกักกันสัตว์ระนอง</t>
  </si>
  <si>
    <t>d47</t>
  </si>
  <si>
    <t>ด่านกักกันสัตว์ชุมพร</t>
  </si>
  <si>
    <t>d48</t>
  </si>
  <si>
    <t>ด่านกักกันสัตว์สงขลา</t>
  </si>
  <si>
    <t>d49</t>
  </si>
  <si>
    <t>ด่านกักกันสัตว์สตูล</t>
  </si>
  <si>
    <t>d50</t>
  </si>
  <si>
    <t>ด่านกักกันสัตว์นราธิวาส</t>
  </si>
  <si>
    <t>d51</t>
  </si>
  <si>
    <t>ด่านกักกันสัตว์ฉะเชิงเทรา</t>
  </si>
  <si>
    <t>d52</t>
  </si>
  <si>
    <t>ด่านกักกันสัตว์ท่าอากาศยานดอนเมือง</t>
  </si>
  <si>
    <t>d53</t>
  </si>
  <si>
    <t>ด่านกักกันสัตว์ยโสธร</t>
  </si>
  <si>
    <t>d54</t>
  </si>
  <si>
    <t>ด่านกักกันสัตว์ลาดกระบัง</t>
  </si>
  <si>
    <t>d55</t>
  </si>
  <si>
    <t>ด่านกักกันสัตว์ชัยนาท</t>
  </si>
  <si>
    <t>d56</t>
  </si>
  <si>
    <t>ด่านกักกันสัตว์ตรัง</t>
  </si>
  <si>
    <t>d57</t>
  </si>
  <si>
    <t>ด่านกักกันสัตว์นครศรีธรรมราช</t>
  </si>
  <si>
    <t>d58</t>
  </si>
  <si>
    <t>ด่านกักกันสัตว์ท่าอากาศยานานาชาติสมุย</t>
  </si>
  <si>
    <t>ศูนย์วิจัยการผสมเทียมและเทคโนโลยีชีวภาพ สังกัด สทป.</t>
  </si>
  <si>
    <t>e01</t>
  </si>
  <si>
    <t>ศูนย์วิจัยการผสมเทียมและเทคโนโลยีชีวภาพขอนแก่น</t>
  </si>
  <si>
    <t>e02</t>
  </si>
  <si>
    <t>ศูนย์วิจัยการผสมเทียมและเทคโนโลยีชีวภาพชลบุรี</t>
  </si>
  <si>
    <t>e03</t>
  </si>
  <si>
    <t>ศูนย์วิจัยการผสมเทียมและเทคโนโลยีชีวภาพเชียงใหม่</t>
  </si>
  <si>
    <t>e04</t>
  </si>
  <si>
    <t>ศูนย์วิจัยการผสมเทียมและเทคโนโลยีชีวภาพนครราชสีมา</t>
  </si>
  <si>
    <t>e05</t>
  </si>
  <si>
    <t>ศูนย์วิจัยการผสมเทียมและเทคโนโลยีชีวภาพพิษณุโลก</t>
  </si>
  <si>
    <t>e06</t>
  </si>
  <si>
    <t>ศูนย์วิจัยการผสมเทียมและเทคโนโลยีชีวภาพราชบุรี</t>
  </si>
  <si>
    <t>e07</t>
  </si>
  <si>
    <t>ศูนย์วิจัยการผสมเทียมและเทคโนโลยีชีวภาพสงขลา</t>
  </si>
  <si>
    <t>e08</t>
  </si>
  <si>
    <t>ศูนย์วิจัยการผสมเทียมและเทคโนโลยีชีวภาพสระบุรี</t>
  </si>
  <si>
    <t>e09</t>
  </si>
  <si>
    <t>ศูนย์วิจัยการผสมเทียมและเทคโนโลยีชีวภาพสุราษฎร์ธานี</t>
  </si>
  <si>
    <t>e10</t>
  </si>
  <si>
    <t>ศูนย์วิจัยการผสมเทียมและเทคโนโลยีชีวภาพอุบลราชธานี</t>
  </si>
  <si>
    <t>ศูนย์วิจัยและพัฒนาการปศุสัตว์ สังกัด กสส.</t>
  </si>
  <si>
    <t>f01</t>
  </si>
  <si>
    <t>ศูนย์วิจัยและพัฒนาการปศุสัตว์ที่ 1</t>
  </si>
  <si>
    <t>f02</t>
  </si>
  <si>
    <t>ศูนย์วิจัยและพัฒนาการปศุสัตว์ที่ 2</t>
  </si>
  <si>
    <t>f03</t>
  </si>
  <si>
    <t>ศูนย์วิจัยและพัฒนาการปศุสัตว์ที่ 3</t>
  </si>
  <si>
    <t>f04</t>
  </si>
  <si>
    <t>ศูนย์วิจัยและพัฒนาการปศุสัตว์ที่ 4</t>
  </si>
  <si>
    <t>f05</t>
  </si>
  <si>
    <t>ศูนย์วิจัยและพัฒนาการปศุสัตว์ที่ 5</t>
  </si>
  <si>
    <t>f06</t>
  </si>
  <si>
    <t>ศูนย์วิจัยและพัฒนาการปศุสัตว์ที่ 6</t>
  </si>
  <si>
    <t>f07</t>
  </si>
  <si>
    <t>ศูนย์วิจัยและพัฒนาการปศุสัตว์ที่ 7</t>
  </si>
  <si>
    <t>f08</t>
  </si>
  <si>
    <t>ศูนย์วิจัยและพัฒนาการปศุสัตว์ที่ 8</t>
  </si>
  <si>
    <t>f09</t>
  </si>
  <si>
    <t>ศูนย์วิจัยและพัฒนาการปศุสัตว์ที่ 9</t>
  </si>
  <si>
    <t>ศูนย์วิจัยและพัฒนาการสัตวแพทย์ สังกัด สสช.</t>
  </si>
  <si>
    <t>g01</t>
  </si>
  <si>
    <t>ศูนย์วิจัยและพัฒนาการสัตวแพทย์ภาคเหนือตอนบน(ลำปาง)</t>
  </si>
  <si>
    <t>g02</t>
  </si>
  <si>
    <t>ศูนย์วิจัยและพัฒนาการสัตวแพทย์ภาคเหนือตอนล่าง(พิษณุโลก)</t>
  </si>
  <si>
    <t>g03</t>
  </si>
  <si>
    <t>ศูนย์วิจัยและพัฒนาการสัตวแพทย์ภาคตะวันออก(ชลบุรี)</t>
  </si>
  <si>
    <t>g04</t>
  </si>
  <si>
    <t>ศูนย์วิจัยและพัฒนาการสัตวแพทย์ภาคตะวันออก/เหนือตอนบน(ขอนแก่น)</t>
  </si>
  <si>
    <t>g05</t>
  </si>
  <si>
    <t>ศูนย์วิจัยและพัฒนาการสัตวแพทย์ภาคตะวันออก/เหนือตอนล่าง(สุรินทร์)</t>
  </si>
  <si>
    <t>g06</t>
  </si>
  <si>
    <t>ศูนย์วิจัยและพัฒนาการสัตวแพทย์ภาคตะวันตก(ราชบุรี)</t>
  </si>
  <si>
    <t>g07</t>
  </si>
  <si>
    <t>ศูนย์วิจัยและพัฒนาการสัตวแพทย์ภาคใต้ตอนบน(นครศรีธรรมราช)</t>
  </si>
  <si>
    <t>g08</t>
  </si>
  <si>
    <t>ศูนย์วิจัยและพัฒนาการสัตวแพทย์ภาคใต้ตอนล่าง(สงขลา)</t>
  </si>
  <si>
    <t>ศูนย์วิจัยและพัฒนาอาหารสัตว์ สังกัด สอส.</t>
  </si>
  <si>
    <t>h01</t>
  </si>
  <si>
    <t>ศูนย์วิจัยและพัฒนาอาหารสัตว์ชัยนาท</t>
  </si>
  <si>
    <t>h02</t>
  </si>
  <si>
    <t>ศูนย์วิจัยและพัฒนาอาหารสัตว์สระแก้ว</t>
  </si>
  <si>
    <t>h03</t>
  </si>
  <si>
    <t>ศูนย์วิจัยและพัฒนาอาหารสัตว์นครราชสีมา</t>
  </si>
  <si>
    <t>h04</t>
  </si>
  <si>
    <t>ศูนย์วิจัยและพัฒนามาตรฐานอาหารสัตว์เคี้ยวเอื้อง</t>
  </si>
  <si>
    <t>h05</t>
  </si>
  <si>
    <t>ศูนย์วิจัยและพัฒนาอาหารสัตว์ลำปาง</t>
  </si>
  <si>
    <t>h06</t>
  </si>
  <si>
    <t>ศูนย์วิจัยและพัฒนาอาหารสัตว์เพชรบุรี</t>
  </si>
  <si>
    <t>h07</t>
  </si>
  <si>
    <t>ศูนย์วิจัยและพัฒนาอาหารสัตว์สุราษฎร์ธานี</t>
  </si>
  <si>
    <t>h08</t>
  </si>
  <si>
    <t>ศูนย์วิจัยและพัฒนาอาหารสัตว์นราธิวาส</t>
  </si>
  <si>
    <t>j01</t>
  </si>
  <si>
    <t>ศูนย์วิจัยและพัฒนาอาหารสัตว์บุรีรัมย์</t>
  </si>
  <si>
    <t>j02</t>
  </si>
  <si>
    <t>ศูนย์วิจัยและพัฒนาอาหารสัตว์ยโสธร</t>
  </si>
  <si>
    <t>j03</t>
  </si>
  <si>
    <t>ศูนย์วิจัยและพัฒนาอาหารสัตว์อุดรธานี</t>
  </si>
  <si>
    <t>j04</t>
  </si>
  <si>
    <t>ศูนย์วิจัยและพัฒนาอาหารสัตว์เลย</t>
  </si>
  <si>
    <t>j05</t>
  </si>
  <si>
    <t>ศูนย์วิจัยและพัฒนาอาหารสัตว์หนองคาย</t>
  </si>
  <si>
    <t>j06</t>
  </si>
  <si>
    <t>ศูนย์วิจัยและพัฒนาอาหารสัตว์มหาสารคาม</t>
  </si>
  <si>
    <t>j07</t>
  </si>
  <si>
    <t>ศูนย์วิจัยและพัฒนาอาหารสัตว์ร้อยเอ็ด</t>
  </si>
  <si>
    <t>j08</t>
  </si>
  <si>
    <t>ศูนย์วิจัยและพัฒนาอาหารสัตว์กาฬสินธุ์</t>
  </si>
  <si>
    <t>j09</t>
  </si>
  <si>
    <t>ศูนย์วิจัยและพัฒนาอาหารสัตว์สกลนคร</t>
  </si>
  <si>
    <t>j10</t>
  </si>
  <si>
    <t>ศูนย์วิจัยและพัฒนาอาหารสัตว์นครพนม</t>
  </si>
  <si>
    <t>j11</t>
  </si>
  <si>
    <t>ศูนย์วิจัยและพัฒนาอาหารสัตว์มุกดาหาร</t>
  </si>
  <si>
    <t>j12</t>
  </si>
  <si>
    <t>ศูนย์วิจัยและพัฒนาอาหารสัตว์แพร่</t>
  </si>
  <si>
    <t>j13</t>
  </si>
  <si>
    <t>ศูนย์วิจัยและพัฒนาอาหารสัตว์สุโขทัย</t>
  </si>
  <si>
    <t>j14</t>
  </si>
  <si>
    <t>ศูนย์วิจัยและพัฒนาอาหารสัตว์พิจิตร</t>
  </si>
  <si>
    <t>j15</t>
  </si>
  <si>
    <t>ศูนย์วิจัยและพัฒนาอาหารสัตว์เพชรบูรณ์</t>
  </si>
  <si>
    <t>j16</t>
  </si>
  <si>
    <t>ศูนย์วิจัยและพัฒนาอาหารสัตว์สุพรรณบุรี</t>
  </si>
  <si>
    <t>j17</t>
  </si>
  <si>
    <t>ศูนย์วิจัยและพัฒนาอาหารสัตว์ประจวบคีรีขันธ์</t>
  </si>
  <si>
    <t>j18</t>
  </si>
  <si>
    <t>ศูนย์วิจัยและพัฒนาอาหารสัตว์ชุมพร</t>
  </si>
  <si>
    <t>j19</t>
  </si>
  <si>
    <t>ศูนย์วิจัยและพัฒนาอาหารสัตว์สตูล</t>
  </si>
  <si>
    <t>j20</t>
  </si>
  <si>
    <t>ศูนย์วิจัยและพัฒนาอาหารสัตว์ตรัง</t>
  </si>
  <si>
    <t>j21</t>
  </si>
  <si>
    <t>ศูนย์วิจัยและพัฒนาอาหารสัตว์พัทลุง</t>
  </si>
  <si>
    <t>ศูนย์วิจัยและบำรุงพันธุ์สัตว์  สังกัด สพพ.</t>
  </si>
  <si>
    <t>i01</t>
  </si>
  <si>
    <t>ศูนย์วิจัยและพัฒนาโคเนื้อ</t>
  </si>
  <si>
    <t>i02</t>
  </si>
  <si>
    <t>ศูนย์วิจัยและบำรุงพันธุ์สัตว์ทับกวาง</t>
  </si>
  <si>
    <t>i03</t>
  </si>
  <si>
    <t>ศูนย์วิจัยและพัฒนาสัตว์ปีก</t>
  </si>
  <si>
    <t>i04</t>
  </si>
  <si>
    <t>ศูนย์วิจัยและพัฒนาสุกร</t>
  </si>
  <si>
    <t>i05</t>
  </si>
  <si>
    <t>ศูนย์วิจัยและพัฒนากระบือ</t>
  </si>
  <si>
    <t>i06</t>
  </si>
  <si>
    <t>ศูนย์วิจัยและบำรุงพันธุ์สัตว์ท่าพระ</t>
  </si>
  <si>
    <t>i07</t>
  </si>
  <si>
    <t>ศูนย์วิจัยและบำรุงพันธุ์สัตว์เชียงใหม่</t>
  </si>
  <si>
    <t>i08</t>
  </si>
  <si>
    <t>ศูนย์วิจัยและบำรุงพันธุ์สัตว์ตาก</t>
  </si>
  <si>
    <t>i09</t>
  </si>
  <si>
    <t>ศูนย์วิจัยและบำรุงพันธุ์สัตว์หนองกวาง</t>
  </si>
  <si>
    <t>i10</t>
  </si>
  <si>
    <t>ศูนย์วิจัยและบำรุงพันธุ์สัตว์สุราษฎร์ธานี</t>
  </si>
  <si>
    <t>i11</t>
  </si>
  <si>
    <t>ศูนย์วิจัยและพัฒนาแพะแกะ</t>
  </si>
  <si>
    <t>k01</t>
  </si>
  <si>
    <t>ศูนย์วิจัยและบำรุงพันธุ์สัตว์จันทบุรี</t>
  </si>
  <si>
    <t>k02</t>
  </si>
  <si>
    <t>ศูนย์วิจัยและบำรุงพันธุ์สัตว์มหาสารคาม</t>
  </si>
  <si>
    <t>k03</t>
  </si>
  <si>
    <t>ศูนย์วิจัยและบำรุงพันธุ์สัตว์ปราจีนบุรี</t>
  </si>
  <si>
    <t>k04</t>
  </si>
  <si>
    <t>ศูนย์วิจัยและบำรุงพันธุ์สัตว์สระแก้ว</t>
  </si>
  <si>
    <t>k05</t>
  </si>
  <si>
    <t>ศูนย์วิจัยและพัฒนาโคนม</t>
  </si>
  <si>
    <t>k06</t>
  </si>
  <si>
    <t>ศูนย์วิจัยและบำรุงพันธุ์สัตว์บุรีรัมย์</t>
  </si>
  <si>
    <t>k07</t>
  </si>
  <si>
    <t>ศูนย์วิจัยและบำรุงพันธุ์สัตว์ศรีสะเกษ</t>
  </si>
  <si>
    <t>k08</t>
  </si>
  <si>
    <t>ศูนย์วิจัยและบำรุงพันธุ์สัตว์อุบลราชธานี</t>
  </si>
  <si>
    <t>k09</t>
  </si>
  <si>
    <t>ศูนย์วิจัยและบำรุงพันธุ์สัตว์ชัยภูมิ</t>
  </si>
  <si>
    <t>k10</t>
  </si>
  <si>
    <t>ศูนย์วิจัยและบำรุงพันธุ์สัตว์อุดรธานี</t>
  </si>
  <si>
    <t>k11</t>
  </si>
  <si>
    <t>ศูนย์วิจัยและบำรุงพันธุ์สัตว์เลย</t>
  </si>
  <si>
    <t>k12</t>
  </si>
  <si>
    <t>ศูนย์วิจัยและบำรุงพันธุ์สัตว์สกลนคร</t>
  </si>
  <si>
    <t>k13</t>
  </si>
  <si>
    <t>ศูนย์วิจัยและบำรุงพันธุ์สัตว์นครพนม</t>
  </si>
  <si>
    <t>k14</t>
  </si>
  <si>
    <t>ศูนย์วิจัยและบำรุงพันธุ์สัตว์แพร่</t>
  </si>
  <si>
    <t>k15</t>
  </si>
  <si>
    <t>ศูนย์วิจัยและบำรุงพันธุ์สัตว์พะเยา</t>
  </si>
  <si>
    <t>k16</t>
  </si>
  <si>
    <t>ศูนย์วิจัยและบำรุงพันธุ์สัตว์แม่ฮ่องสอน</t>
  </si>
  <si>
    <t>k17</t>
  </si>
  <si>
    <t>ศูนย์วิจัยและบำรุงพันธุ์สัตว์นครสวรรค์</t>
  </si>
  <si>
    <t>k18</t>
  </si>
  <si>
    <t>ศูนย์วิจัยและบำรุงพันธุ์สัตว์พิษณุโลก</t>
  </si>
  <si>
    <t>k19</t>
  </si>
  <si>
    <t>ศูนย์วิจัยและบำรุงพันธุ์สัตว์สุพรรณบุรี</t>
  </si>
  <si>
    <t>k20</t>
  </si>
  <si>
    <t>ศูนย์วิจัยและบำรุงพันธุ์สัตว์นครศรีธรรมราช</t>
  </si>
  <si>
    <t>k21</t>
  </si>
  <si>
    <t>ศูนย์วิจัยและบำรุงพันธุ์สัตว์กระบี่</t>
  </si>
  <si>
    <t>k22</t>
  </si>
  <si>
    <t>ศูนย์วิจัยและบำรุงพันธุ์สัตว์เทพา</t>
  </si>
  <si>
    <t>k23</t>
  </si>
  <si>
    <t>ศูนย์วิจัยและบำรุงพันธุ์สัตว์ตรัง</t>
  </si>
  <si>
    <t>k24</t>
  </si>
  <si>
    <t>ศูนย์วิจัยและบำรุงพันธุ์สัตว์ปัตตานี</t>
  </si>
  <si>
    <t>ศูนย์ผลิตน้ำเชื้อ/อ้างอิง/ย้ายฝากตัวอ่อน/นม/เนื้อ/สถาบันฯช้าง</t>
  </si>
  <si>
    <t>l01</t>
  </si>
  <si>
    <t>ศูนย์ผลิตน้ำเชื้อแช่แข็งพ่อพันธุ์ผสมเทียมลำพญากลาง/สทป.</t>
  </si>
  <si>
    <t>l02</t>
  </si>
  <si>
    <t>ศูนย์ผลิตน้ำเชื้อแช่แข็งพ่อพันธุ์ภาคตะวันออกเฉียงเหนือ/สทป.</t>
  </si>
  <si>
    <t>l03</t>
  </si>
  <si>
    <t>ศูนย์ผลิตน้ำเชื้อแช่แข็งพ่อพันธุ์โครงการหลวงอินทนนท์/สทป.</t>
  </si>
  <si>
    <t>l04</t>
  </si>
  <si>
    <t>ศูนย์ผลิตน้ำเชื้อสุกรราชบุรี/สทป.</t>
  </si>
  <si>
    <t>l05</t>
  </si>
  <si>
    <t>ศูนย์อ้างอิงโรคปากและเท้าเปื่อยภูมิภาคเอเชียตะวันออกเฉียงใต้/สสช.</t>
  </si>
  <si>
    <t>l06</t>
  </si>
  <si>
    <t>ศูนย์วิจัยเทคโนโลยีการขยายพันธุ์สัตว์และเซลล์สืบพันธุ์สัตว์/สทป.</t>
  </si>
  <si>
    <t>l07</t>
  </si>
  <si>
    <t>ศูนย์พัฒนาอุตสาหกรรมการปศุสัตว์/กพก.</t>
  </si>
  <si>
    <t>l08</t>
  </si>
  <si>
    <t>สถาบันวิจัยและบริการสุขภาพช้างแห่งชาติ/สคบ.</t>
  </si>
  <si>
    <t>l09</t>
  </si>
  <si>
    <t>ศูนย์พัฒนาปศุสัตว์ตามพระราชดำริ อ.ด่านซ้าย จ. เลย/กสส.</t>
  </si>
  <si>
    <t>l10</t>
  </si>
  <si>
    <t>ศูนย์ทดสอบและวิจัยคุณภาพชีววัตถุสำหรับสัตว์/สสช.</t>
  </si>
  <si>
    <t>สำนักงานปศุสัตว์เขต</t>
  </si>
  <si>
    <t>สำนักงานปศุสัตว์จังหวัด</t>
  </si>
  <si>
    <t>ด่านกักกันสัตว์</t>
  </si>
  <si>
    <t>ศูนย์วิจัยการผสมเทียมและเทคโนโลยีชีวภาพ</t>
  </si>
  <si>
    <t>ศูนย์วิจัยและพัฒนาการปศุสัตว์</t>
  </si>
  <si>
    <t>ศูนย์วิจัยและพัฒนาการสัตวแพทย์</t>
  </si>
  <si>
    <t>ศูนย์วิจัยและพัฒนาอาหารสัตว์</t>
  </si>
  <si>
    <t>ศูนย์วิจัยและบำรุงพันธุ์สัตว์</t>
  </si>
  <si>
    <t>ศูนย์ผลิตน้ำเชื้อ/อ้างอิง/ย้ายฝากตัวอ่อน/อุตสาหกรรม/สถาบันช้าง/พระราชดำริ</t>
  </si>
  <si>
    <t>หน่วยงานส่วนกลาง</t>
  </si>
  <si>
    <t>หน่วยงานส่วนภูมิภาค</t>
  </si>
  <si>
    <t>โครงการ จัดหาครุภัณฑ์คอมพิวเตอร์ทดแทน</t>
  </si>
  <si>
    <t>หน่วยงาน_________________________________________________ เบอร์โทร ______________</t>
  </si>
  <si>
    <t>ลำดับที่</t>
  </si>
  <si>
    <t>รายการ (ระบุยี่ห้อ รุ่น ชนิด/แบบ ขนาด ลักษณะ</t>
  </si>
  <si>
    <t>จำนวน</t>
  </si>
  <si>
    <t>ราคาต่อหน่วย</t>
  </si>
  <si>
    <t>จำนวนเงิน</t>
  </si>
  <si>
    <t>วัน/เดือน/ปี</t>
  </si>
  <si>
    <t>แหล่งเงิน</t>
  </si>
  <si>
    <t>วิธีการ</t>
  </si>
  <si>
    <t>หมายเลขทะเบียนครุภัณฑ์</t>
  </si>
  <si>
    <t>สถานที่ตั้งครุภัณฑ์</t>
  </si>
  <si>
    <t>หมายเหตุ</t>
  </si>
  <si>
    <t>และรายละเอียดคุณลักษณะพื้นฐานของครุภัณฑ์คอมพิวเตอร์</t>
  </si>
  <si>
    <t>(บาท)</t>
  </si>
  <si>
    <t>จัดซื้อ/จัดจ้าง</t>
  </si>
  <si>
    <t>ใช้เงินจากงบ</t>
  </si>
  <si>
    <t>ที่ถูกทดแทน</t>
  </si>
  <si>
    <t>รวมเป็นเงิน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</si>
  <si>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7 วัน ให้ศูนย์เทคโนโลยีสารสนเทศและการสื่อสาร</t>
  </si>
  <si>
    <t>พร้อมระบุหมายเลขทะเบียนครุภัณฑ์ที่ถูกทดแทนตามจำนวนที่ได้รับจัดสรร ส่วนหมายเลขทะเบียนครุภัณฑ์คอมพิวเตอร์ให้ดำเนินการจัดส่งภายหลังจากขึ้นทะเบียนครุภัณฑ์คอมพิวเตอร์เรียบร้อยแล้ว</t>
  </si>
  <si>
    <t xml:space="preserve">  - หากมีข้อสงสัยหรือข้อสอบถามประการใด กรุณาติดต่อโทรศัพท์ 0-2653-4444 ต่อ 2331 คุณจีรพรรณ ทองแท่น</t>
  </si>
  <si>
    <t>ลงชื่อ__________________________ผู้รายงาน</t>
  </si>
  <si>
    <t>ลงชื่อ__________________________ผู้รับรอง (หัวหน้าหน่วยงาน)</t>
  </si>
  <si>
    <t xml:space="preserve">      (_________________________)</t>
  </si>
  <si>
    <t>ตำแหน่ง ____________________________</t>
  </si>
  <si>
    <t>วันที่  ____________________________</t>
  </si>
  <si>
    <t>โครงการจัดหาครุภัณฑ์คอมพิวเตอร์ทดแทน</t>
  </si>
  <si>
    <t>เครื่องคอมพิวเตอร์สำหรับงานสำนักงาน (จอขนาดไม่น้อยกว่า 18 นิ้ว)</t>
  </si>
  <si>
    <t>10 เครื่อง</t>
  </si>
  <si>
    <t>เงินงบประมาณ</t>
  </si>
  <si>
    <t>สอบราคา</t>
  </si>
  <si>
    <t>ให้สำเนาทะเบียนคุมทรัพย์สิน</t>
  </si>
  <si>
    <t>ยี่ห้อ HP รุ่น HP 500-102l มีรายละเอียดดังนี้</t>
  </si>
  <si>
    <t>ส่งให้ศูนย์เทคโนโลยีสารสนเทศฯ</t>
  </si>
  <si>
    <r>
      <t xml:space="preserve"> - หน่วยประมวลผลกลาง (CPU) </t>
    </r>
    <r>
      <rPr>
        <sz val="16"/>
        <color indexed="63"/>
        <rFont val="TH SarabunPSK"/>
        <family val="2"/>
      </rPr>
      <t>Intel Pentium G3320 ความเร็วสัญญาณ</t>
    </r>
  </si>
  <si>
    <t>หลังจากได้เลขทะเบียนแล้ว</t>
  </si>
  <si>
    <t>นาฬิกา 3.0 GHz.</t>
  </si>
  <si>
    <t>พร้อมส่งไฟล์ PDF ไปที่</t>
  </si>
  <si>
    <t xml:space="preserve"> - หน่วยความจำหลัก (RAM) ชนิด DDR3 มีขนาดไม่น้อยกว่า 4 GB.</t>
  </si>
  <si>
    <t xml:space="preserve">e-mail Address : </t>
  </si>
  <si>
    <t xml:space="preserve"> - หน่วยจัดเก็บข้อมูล (Hard disk) ชนิด SATA ขนาดความจุ 1 TB. ความเร็ว</t>
  </si>
  <si>
    <t>jeeraphan.t@dld.go.th</t>
  </si>
  <si>
    <t>รอบ 7200 รอบต่อนาที</t>
  </si>
  <si>
    <t xml:space="preserve"> - มีช่องเชื่อมต่อ Card Reader แบบ 7 in 1 จำนวน 1 หน่วย</t>
  </si>
  <si>
    <t xml:space="preserve"> - มี DVD-RW SuperMulti DVD Burner</t>
  </si>
  <si>
    <t xml:space="preserve"> - มีช่องเชื่อมต่อระบบเครือข่ายแบบ 10/100/1000 Base-T Ethernet LAN,</t>
  </si>
  <si>
    <t>802.11 b/g/n Wireless LAN</t>
  </si>
  <si>
    <t>หมายเลขที่ต้องจำหน่าย</t>
  </si>
  <si>
    <t xml:space="preserve"> - มีจอภาพแบบ LED ยี่ห้อ HP รุ่น LV911 ขนาด 18.5 นิ้ว และมี Contrast</t>
  </si>
  <si>
    <t>ตามหมายเลขทะเบียน</t>
  </si>
  <si>
    <t xml:space="preserve"> Ratio 1,000:1</t>
  </si>
  <si>
    <t>ครุภัณฑ์คอมพิวเตอร์ที่ได้ระบุ</t>
  </si>
  <si>
    <t xml:space="preserve"> - มีการรับประกัน 3 ปี</t>
  </si>
  <si>
    <t>ตามคำของบประมาณครุภัณฑ์</t>
  </si>
  <si>
    <t>ชุดโปรแกรมระบบปฏิบัติการสำหรับเครื่องไมโครคอมพิวเตอร์</t>
  </si>
  <si>
    <t>10 ชุด</t>
  </si>
  <si>
    <t>คอมพิวเตอร์ทดแทน</t>
  </si>
  <si>
    <t>ยี่ห้อ Microsoft Windows รุ่น Windows 8.1 Pro x64 OEM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</si>
  <si>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5 วัน ให้ศูนย์เทคโนโลยีสารสนเทศและการสื่อสาร</t>
  </si>
  <si>
    <t>โดย ศูนย์เทคโนโลยีสารสนเทศและการสื่อสาร</t>
  </si>
  <si>
    <t>ประเภท-รายการ</t>
  </si>
  <si>
    <t>หน่วยนับ</t>
  </si>
  <si>
    <t>จำนวนหน่วย</t>
  </si>
  <si>
    <t>จำนวนเงิน(บาท)</t>
  </si>
  <si>
    <t>รวมทั้งสิ้น</t>
  </si>
  <si>
    <t>เครื่อง</t>
  </si>
  <si>
    <t xml:space="preserve">เครื่องสำรองไฟฟ้า ขนาด 800 VA </t>
  </si>
  <si>
    <t>โครงการจัดหาครุภัณฑ์คอมพิวเตอร์ใหม่เพื่อเพิ่มประสิทธิภาพการปฏิบัติงาน</t>
  </si>
  <si>
    <t xml:space="preserve">เครื่องคอมพิวเตอร์แม่ข่าย แบบที่ 1 </t>
  </si>
  <si>
    <t xml:space="preserve">เครื่องคอมพิวเตอร์ สำหรับงานสำนักงาน (จอขนาดไม่น้อยกว่า 19 นิ้ว) </t>
  </si>
  <si>
    <t xml:space="preserve">เครื่องคอมพิวเตอร์โน้ตบุ๊ก สำหรับงานสำนักงาน </t>
  </si>
  <si>
    <t xml:space="preserve">คอมพิวเตอร์แท็ปเล็ต  </t>
  </si>
  <si>
    <t xml:space="preserve">เครื่องพิมพ์ชนิดเลเซอร์ หรือชนิด LED ขาวดำ ชนิด Network แบบที่ 1 (27 หน้า/นาที) </t>
  </si>
  <si>
    <t>สรุปงบประมาณครุภัณฑ์คอมพิวเตอร์กรมปศุสัตว์ ปีงบประมาณ พ.ศ. 2561</t>
  </si>
  <si>
    <t>โครงการพัฒนาระบบตรวจสอบมาตรฐานสินค้าปศุสัตว์</t>
  </si>
  <si>
    <t>โครงการพัฒนาระบบเชื่อมโยงแลกเปลี่ยนข้อมูล National Single Window (NSW) ระยะ 4</t>
  </si>
  <si>
    <t>ระบบ</t>
  </si>
  <si>
    <t xml:space="preserve">กรมปศุสัตว์ได้รับงบประมาณโครงการจัดหาครุภัณฑ์คอมพิวเตอร์ทั้งหมด  จำนวน 39,857,700 บาท </t>
  </si>
  <si>
    <t>ตัวอย่าง การกรอกแบบรายงานผลการจัดซื้อจัดหาครุภัณฑ์คอมพิวเตอร์ ประจำปีงบประมาณ 2561</t>
  </si>
  <si>
    <r>
      <t xml:space="preserve">หมายเหตุ: - </t>
    </r>
    <r>
      <rPr>
        <sz val="16"/>
        <rFont val="TH SarabunPSK"/>
        <family val="2"/>
      </rPr>
      <t>จัดซื้อตามรายละเอียดคุณลักษณะเฉพาะ
วัสดุครุภัณฑ์ประเภทคอมพิวเตอร์กรมปศุสัตว์ 
ประจำปีงบประมาณ พ.ศ. 2561</t>
    </r>
  </si>
  <si>
    <t>แบบรายงานผลการจัดซื้อจัดหาครุภัณฑ์คอมพิวเตอร์ ประจำปีงบประมาณ 2561</t>
  </si>
  <si>
    <t>8 ธ.ค. 2560</t>
  </si>
  <si>
    <t>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</si>
</sst>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_ ;\-0\ "/>
  </numFmts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PSK"/>
      <family val="2"/>
    </font>
    <font>
      <sz val="20"/>
      <name val="TH SarabunPSK"/>
      <family val="2"/>
    </font>
    <font>
      <b/>
      <sz val="26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Arial"/>
      <family val="2"/>
    </font>
    <font>
      <sz val="20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6"/>
      <color rgb="FF0070C0"/>
      <name val="TH SarabunPSK"/>
      <family val="2"/>
    </font>
    <font>
      <b/>
      <sz val="16"/>
      <color rgb="FFFF0000"/>
      <name val="TH SarabunPSK"/>
      <family val="2"/>
    </font>
    <font>
      <sz val="10"/>
      <color rgb="FFFF0000"/>
      <name val="Arial"/>
      <family val="2"/>
    </font>
    <font>
      <sz val="16"/>
      <color rgb="FF0070C0"/>
      <name val="TH SarabunPSK"/>
      <family val="2"/>
    </font>
    <font>
      <sz val="16"/>
      <color rgb="FFFF0000"/>
      <name val="TH SarabunPSK"/>
      <family val="2"/>
    </font>
    <font>
      <sz val="16"/>
      <color indexed="63"/>
      <name val="TH SarabunPSK"/>
      <family val="2"/>
    </font>
    <font>
      <sz val="10"/>
      <color rgb="FF0070C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name val="TH SarabunPSK"/>
      <family val="2"/>
    </font>
    <font>
      <b/>
      <sz val="20"/>
      <color theme="1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8" fillId="0" borderId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4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7" fillId="0" borderId="1" xfId="0" applyFont="1" applyFill="1" applyBorder="1" applyAlignment="1">
      <alignment vertical="top"/>
    </xf>
    <xf numFmtId="187" fontId="7" fillId="0" borderId="1" xfId="1" applyNumberFormat="1" applyFont="1" applyBorder="1" applyAlignment="1">
      <alignment horizontal="center" vertical="center"/>
    </xf>
    <xf numFmtId="187" fontId="7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2" applyFont="1" applyFill="1" applyBorder="1" applyAlignment="1">
      <alignment vertical="top"/>
    </xf>
    <xf numFmtId="187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1" xfId="2" applyFont="1" applyFill="1" applyBorder="1" applyAlignment="1">
      <alignment vertical="top" shrinkToFit="1"/>
    </xf>
    <xf numFmtId="187" fontId="3" fillId="0" borderId="1" xfId="1" applyNumberFormat="1" applyFont="1" applyFill="1" applyBorder="1" applyAlignment="1">
      <alignment horizontal="right" vertical="center" shrinkToFit="1"/>
    </xf>
    <xf numFmtId="187" fontId="7" fillId="5" borderId="1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top"/>
    </xf>
    <xf numFmtId="187" fontId="3" fillId="0" borderId="0" xfId="1" applyNumberFormat="1" applyFont="1" applyAlignment="1">
      <alignment horizontal="right" vertical="center"/>
    </xf>
    <xf numFmtId="0" fontId="7" fillId="0" borderId="1" xfId="0" applyFont="1" applyBorder="1" applyAlignment="1">
      <alignment vertical="top"/>
    </xf>
    <xf numFmtId="187" fontId="7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0" fontId="3" fillId="0" borderId="1" xfId="3" applyFont="1" applyFill="1" applyBorder="1" applyAlignment="1">
      <alignment vertical="top"/>
    </xf>
    <xf numFmtId="0" fontId="3" fillId="0" borderId="0" xfId="0" applyFont="1" applyAlignment="1">
      <alignment vertical="top"/>
    </xf>
    <xf numFmtId="187" fontId="3" fillId="6" borderId="1" xfId="1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left" vertical="top"/>
    </xf>
    <xf numFmtId="0" fontId="3" fillId="6" borderId="1" xfId="2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shrinkToFit="1"/>
    </xf>
    <xf numFmtId="187" fontId="7" fillId="5" borderId="1" xfId="1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top" shrinkToFit="1"/>
    </xf>
    <xf numFmtId="0" fontId="3" fillId="0" borderId="1" xfId="5" applyFont="1" applyFill="1" applyBorder="1" applyAlignment="1">
      <alignment vertical="top"/>
    </xf>
    <xf numFmtId="0" fontId="3" fillId="0" borderId="1" xfId="5" applyFont="1" applyFill="1" applyBorder="1" applyAlignment="1">
      <alignment vertical="top" shrinkToFit="1"/>
    </xf>
    <xf numFmtId="0" fontId="3" fillId="0" borderId="1" xfId="6" applyFont="1" applyFill="1" applyBorder="1" applyAlignment="1">
      <alignment vertical="center" shrinkToFit="1"/>
    </xf>
    <xf numFmtId="0" fontId="3" fillId="0" borderId="1" xfId="7" applyFont="1" applyFill="1" applyBorder="1" applyAlignment="1">
      <alignment vertical="top"/>
    </xf>
    <xf numFmtId="0" fontId="3" fillId="0" borderId="1" xfId="7" applyFont="1" applyFill="1" applyBorder="1" applyAlignment="1">
      <alignment vertical="top" shrinkToFit="1"/>
    </xf>
    <xf numFmtId="0" fontId="3" fillId="0" borderId="1" xfId="8" applyFont="1" applyFill="1" applyBorder="1" applyAlignment="1">
      <alignment vertical="top"/>
    </xf>
    <xf numFmtId="0" fontId="3" fillId="0" borderId="1" xfId="9" applyFont="1" applyFill="1" applyBorder="1" applyAlignment="1">
      <alignment vertical="top"/>
    </xf>
    <xf numFmtId="0" fontId="3" fillId="0" borderId="1" xfId="10" applyFont="1" applyFill="1" applyBorder="1" applyAlignment="1">
      <alignment vertical="top"/>
    </xf>
    <xf numFmtId="0" fontId="3" fillId="0" borderId="1" xfId="11" applyFont="1" applyFill="1" applyBorder="1" applyAlignment="1">
      <alignment vertical="top" shrinkToFit="1"/>
    </xf>
    <xf numFmtId="0" fontId="12" fillId="0" borderId="0" xfId="0" applyFont="1" applyFill="1"/>
    <xf numFmtId="187" fontId="7" fillId="0" borderId="0" xfId="1" applyNumberFormat="1" applyFont="1" applyFill="1" applyAlignment="1">
      <alignment horizontal="right" vertical="center"/>
    </xf>
    <xf numFmtId="0" fontId="7" fillId="0" borderId="1" xfId="0" applyFont="1" applyBorder="1" applyAlignment="1">
      <alignment horizontal="center" vertical="top"/>
    </xf>
    <xf numFmtId="187" fontId="3" fillId="0" borderId="1" xfId="1" applyNumberFormat="1" applyFont="1" applyFill="1" applyBorder="1" applyAlignment="1">
      <alignment vertical="top"/>
    </xf>
    <xf numFmtId="0" fontId="12" fillId="0" borderId="0" xfId="0" applyFont="1"/>
    <xf numFmtId="0" fontId="7" fillId="0" borderId="1" xfId="0" applyFont="1" applyBorder="1" applyAlignment="1">
      <alignment vertical="top" wrapText="1"/>
    </xf>
    <xf numFmtId="187" fontId="3" fillId="7" borderId="1" xfId="1" applyNumberFormat="1" applyFont="1" applyFill="1" applyBorder="1" applyAlignment="1">
      <alignment vertical="top"/>
    </xf>
    <xf numFmtId="0" fontId="10" fillId="0" borderId="0" xfId="12" applyFont="1"/>
    <xf numFmtId="0" fontId="8" fillId="0" borderId="0" xfId="12" applyFont="1" applyAlignment="1">
      <alignment horizontal="center"/>
    </xf>
    <xf numFmtId="187" fontId="8" fillId="0" borderId="0" xfId="13" applyNumberFormat="1" applyFont="1" applyAlignment="1">
      <alignment horizontal="center"/>
    </xf>
    <xf numFmtId="0" fontId="10" fillId="0" borderId="6" xfId="12" applyFont="1" applyBorder="1"/>
    <xf numFmtId="0" fontId="10" fillId="0" borderId="6" xfId="12" applyFont="1" applyBorder="1" applyAlignment="1">
      <alignment horizontal="center"/>
    </xf>
    <xf numFmtId="187" fontId="10" fillId="0" borderId="6" xfId="13" applyNumberFormat="1" applyFont="1" applyBorder="1"/>
    <xf numFmtId="0" fontId="10" fillId="0" borderId="6" xfId="12" quotePrefix="1" applyFont="1" applyBorder="1" applyAlignment="1">
      <alignment horizontal="center"/>
    </xf>
    <xf numFmtId="0" fontId="10" fillId="0" borderId="1" xfId="12" applyFont="1" applyBorder="1"/>
    <xf numFmtId="0" fontId="9" fillId="0" borderId="1" xfId="12" applyFont="1" applyBorder="1" applyAlignment="1">
      <alignment horizontal="center"/>
    </xf>
    <xf numFmtId="187" fontId="10" fillId="0" borderId="1" xfId="13" applyNumberFormat="1" applyFont="1" applyBorder="1"/>
    <xf numFmtId="187" fontId="9" fillId="0" borderId="1" xfId="13" applyNumberFormat="1" applyFont="1" applyBorder="1"/>
    <xf numFmtId="0" fontId="9" fillId="0" borderId="0" xfId="12" applyFont="1" applyAlignment="1">
      <alignment vertical="top"/>
    </xf>
    <xf numFmtId="0" fontId="10" fillId="0" borderId="0" xfId="12" applyFont="1" applyAlignment="1">
      <alignment vertical="top"/>
    </xf>
    <xf numFmtId="187" fontId="10" fillId="0" borderId="0" xfId="13" applyNumberFormat="1" applyFont="1" applyAlignment="1">
      <alignment vertical="top"/>
    </xf>
    <xf numFmtId="0" fontId="10" fillId="0" borderId="0" xfId="12" applyFont="1" applyAlignment="1">
      <alignment horizontal="left" vertical="top" indent="2"/>
    </xf>
    <xf numFmtId="187" fontId="10" fillId="0" borderId="0" xfId="13" applyNumberFormat="1" applyFont="1"/>
    <xf numFmtId="0" fontId="9" fillId="0" borderId="0" xfId="12" applyFont="1"/>
    <xf numFmtId="0" fontId="9" fillId="0" borderId="0" xfId="0" applyFont="1"/>
    <xf numFmtId="188" fontId="19" fillId="0" borderId="6" xfId="12" applyNumberFormat="1" applyFont="1" applyBorder="1" applyAlignment="1">
      <alignment horizontal="center"/>
    </xf>
    <xf numFmtId="0" fontId="20" fillId="0" borderId="6" xfId="12" applyFont="1" applyBorder="1"/>
    <xf numFmtId="188" fontId="20" fillId="0" borderId="6" xfId="12" applyNumberFormat="1" applyFont="1" applyBorder="1" applyAlignment="1">
      <alignment horizontal="left"/>
    </xf>
    <xf numFmtId="188" fontId="20" fillId="0" borderId="6" xfId="12" applyNumberFormat="1" applyFont="1" applyBorder="1"/>
    <xf numFmtId="0" fontId="10" fillId="0" borderId="6" xfId="12" applyFont="1" applyBorder="1" applyAlignment="1">
      <alignment horizontal="left"/>
    </xf>
    <xf numFmtId="188" fontId="19" fillId="0" borderId="6" xfId="12" applyNumberFormat="1" applyFont="1" applyBorder="1"/>
    <xf numFmtId="0" fontId="9" fillId="0" borderId="6" xfId="12" applyFont="1" applyBorder="1" applyAlignment="1">
      <alignment horizontal="center" vertical="center"/>
    </xf>
    <xf numFmtId="187" fontId="9" fillId="0" borderId="6" xfId="13" applyNumberFormat="1" applyFont="1" applyBorder="1" applyAlignment="1">
      <alignment horizontal="center"/>
    </xf>
    <xf numFmtId="0" fontId="9" fillId="0" borderId="6" xfId="12" applyFont="1" applyBorder="1" applyAlignment="1">
      <alignment horizontal="center"/>
    </xf>
    <xf numFmtId="0" fontId="15" fillId="0" borderId="6" xfId="12" applyBorder="1" applyAlignment="1">
      <alignment horizontal="center" vertical="center"/>
    </xf>
    <xf numFmtId="0" fontId="22" fillId="0" borderId="6" xfId="12" applyFont="1" applyBorder="1" applyAlignment="1">
      <alignment horizontal="center" vertical="center"/>
    </xf>
    <xf numFmtId="0" fontId="18" fillId="0" borderId="6" xfId="12" applyFont="1" applyBorder="1" applyAlignment="1">
      <alignment horizontal="center" vertical="center"/>
    </xf>
    <xf numFmtId="0" fontId="10" fillId="0" borderId="1" xfId="12" applyFont="1" applyBorder="1" applyAlignment="1">
      <alignment horizontal="center"/>
    </xf>
    <xf numFmtId="0" fontId="19" fillId="0" borderId="1" xfId="12" applyFont="1" applyBorder="1"/>
    <xf numFmtId="0" fontId="20" fillId="0" borderId="1" xfId="12" applyFont="1" applyBorder="1"/>
    <xf numFmtId="0" fontId="19" fillId="0" borderId="0" xfId="12" applyFont="1" applyAlignment="1">
      <alignment vertical="top"/>
    </xf>
    <xf numFmtId="0" fontId="20" fillId="0" borderId="0" xfId="12" applyFont="1" applyAlignment="1">
      <alignment vertical="top"/>
    </xf>
    <xf numFmtId="0" fontId="9" fillId="0" borderId="0" xfId="12" applyFont="1" applyAlignment="1">
      <alignment horizontal="center"/>
    </xf>
    <xf numFmtId="0" fontId="16" fillId="0" borderId="0" xfId="12" applyFont="1"/>
    <xf numFmtId="0" fontId="17" fillId="0" borderId="0" xfId="12" applyFont="1"/>
    <xf numFmtId="0" fontId="10" fillId="0" borderId="0" xfId="12" applyFont="1" applyAlignment="1">
      <alignment horizontal="center"/>
    </xf>
    <xf numFmtId="0" fontId="19" fillId="0" borderId="0" xfId="12" applyFont="1"/>
    <xf numFmtId="0" fontId="20" fillId="0" borderId="0" xfId="12" applyFont="1"/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 wrapText="1"/>
    </xf>
    <xf numFmtId="0" fontId="10" fillId="0" borderId="1" xfId="16" applyFont="1" applyFill="1" applyBorder="1" applyAlignment="1">
      <alignment horizontal="left" vertical="top" wrapText="1"/>
    </xf>
    <xf numFmtId="187" fontId="10" fillId="0" borderId="1" xfId="17" applyNumberFormat="1" applyFont="1" applyBorder="1" applyAlignment="1">
      <alignment horizontal="center" vertical="top"/>
    </xf>
    <xf numFmtId="187" fontId="10" fillId="0" borderId="1" xfId="1" applyNumberFormat="1" applyFont="1" applyFill="1" applyBorder="1" applyAlignment="1">
      <alignment vertical="top"/>
    </xf>
    <xf numFmtId="187" fontId="10" fillId="0" borderId="1" xfId="1" applyNumberFormat="1" applyFont="1" applyFill="1" applyBorder="1" applyAlignment="1">
      <alignment horizontal="center" vertical="top"/>
    </xf>
    <xf numFmtId="187" fontId="23" fillId="0" borderId="1" xfId="1" applyNumberFormat="1" applyFont="1" applyBorder="1" applyAlignment="1">
      <alignment vertical="top"/>
    </xf>
    <xf numFmtId="187" fontId="10" fillId="0" borderId="1" xfId="1" applyNumberFormat="1" applyFont="1" applyFill="1" applyBorder="1" applyAlignment="1">
      <alignment horizontal="right" vertical="top"/>
    </xf>
    <xf numFmtId="187" fontId="24" fillId="0" borderId="0" xfId="1" applyNumberFormat="1" applyFont="1" applyAlignment="1">
      <alignment vertical="top"/>
    </xf>
    <xf numFmtId="0" fontId="10" fillId="0" borderId="1" xfId="16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10" fillId="0" borderId="1" xfId="18" applyFont="1" applyFill="1" applyBorder="1" applyAlignment="1">
      <alignment horizontal="left" vertical="top"/>
    </xf>
    <xf numFmtId="187" fontId="10" fillId="0" borderId="1" xfId="17" applyNumberFormat="1" applyFont="1" applyFill="1" applyBorder="1" applyAlignment="1">
      <alignment horizontal="center" vertical="top"/>
    </xf>
    <xf numFmtId="187" fontId="23" fillId="0" borderId="1" xfId="1" applyNumberFormat="1" applyFont="1" applyFill="1" applyBorder="1" applyAlignment="1">
      <alignment vertical="top"/>
    </xf>
    <xf numFmtId="0" fontId="24" fillId="0" borderId="0" xfId="0" applyFont="1" applyFill="1" applyAlignment="1">
      <alignment vertical="top"/>
    </xf>
    <xf numFmtId="0" fontId="23" fillId="0" borderId="1" xfId="0" applyFont="1" applyFill="1" applyBorder="1" applyAlignment="1">
      <alignment horizontal="left" vertical="top" wrapText="1"/>
    </xf>
    <xf numFmtId="187" fontId="23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horizontal="right" vertical="top"/>
    </xf>
    <xf numFmtId="0" fontId="23" fillId="0" borderId="1" xfId="0" applyFont="1" applyBorder="1" applyAlignment="1">
      <alignment horizontal="right" vertical="top"/>
    </xf>
    <xf numFmtId="0" fontId="9" fillId="9" borderId="1" xfId="0" applyFont="1" applyFill="1" applyBorder="1" applyAlignment="1">
      <alignment horizontal="center" vertical="top" wrapText="1"/>
    </xf>
    <xf numFmtId="0" fontId="9" fillId="9" borderId="4" xfId="12" applyFont="1" applyFill="1" applyBorder="1" applyAlignment="1">
      <alignment horizontal="center"/>
    </xf>
    <xf numFmtId="187" fontId="9" fillId="9" borderId="4" xfId="13" applyNumberFormat="1" applyFont="1" applyFill="1" applyBorder="1" applyAlignment="1">
      <alignment horizontal="center"/>
    </xf>
    <xf numFmtId="0" fontId="9" fillId="9" borderId="5" xfId="12" applyFont="1" applyFill="1" applyBorder="1" applyAlignment="1">
      <alignment horizontal="center"/>
    </xf>
    <xf numFmtId="187" fontId="9" fillId="9" borderId="5" xfId="13" applyNumberFormat="1" applyFont="1" applyFill="1" applyBorder="1" applyAlignment="1">
      <alignment horizontal="center"/>
    </xf>
    <xf numFmtId="0" fontId="9" fillId="9" borderId="1" xfId="15" applyFont="1" applyFill="1" applyBorder="1" applyAlignment="1" applyProtection="1">
      <alignment horizontal="center" vertical="top" wrapText="1" shrinkToFit="1"/>
    </xf>
    <xf numFmtId="187" fontId="9" fillId="9" borderId="1" xfId="1" applyNumberFormat="1" applyFont="1" applyFill="1" applyBorder="1" applyAlignment="1" applyProtection="1">
      <alignment horizontal="center" vertical="top" wrapText="1" shrinkToFit="1"/>
    </xf>
    <xf numFmtId="0" fontId="24" fillId="9" borderId="1" xfId="0" applyFont="1" applyFill="1" applyBorder="1" applyAlignment="1">
      <alignment horizontal="center" vertical="top"/>
    </xf>
    <xf numFmtId="0" fontId="9" fillId="9" borderId="1" xfId="15" applyFont="1" applyFill="1" applyBorder="1" applyAlignment="1" applyProtection="1">
      <alignment horizontal="center" vertical="top"/>
    </xf>
    <xf numFmtId="187" fontId="9" fillId="9" borderId="1" xfId="1" applyNumberFormat="1" applyFont="1" applyFill="1" applyBorder="1" applyAlignment="1" applyProtection="1">
      <alignment vertical="top" wrapText="1" shrinkToFit="1"/>
    </xf>
    <xf numFmtId="187" fontId="9" fillId="9" borderId="1" xfId="1" applyNumberFormat="1" applyFont="1" applyFill="1" applyBorder="1" applyAlignment="1" applyProtection="1">
      <alignment horizontal="center" vertical="top"/>
      <protection locked="0"/>
    </xf>
    <xf numFmtId="0" fontId="9" fillId="8" borderId="1" xfId="0" applyFont="1" applyFill="1" applyBorder="1" applyAlignment="1" applyProtection="1">
      <alignment horizontal="center" vertical="top"/>
      <protection locked="0"/>
    </xf>
    <xf numFmtId="0" fontId="9" fillId="8" borderId="1" xfId="0" applyFont="1" applyFill="1" applyBorder="1" applyAlignment="1" applyProtection="1">
      <alignment horizontal="left" vertical="top"/>
      <protection locked="0"/>
    </xf>
    <xf numFmtId="0" fontId="10" fillId="8" borderId="1" xfId="0" applyFont="1" applyFill="1" applyBorder="1" applyAlignment="1" applyProtection="1">
      <alignment horizontal="center" vertical="top"/>
      <protection locked="0"/>
    </xf>
    <xf numFmtId="187" fontId="9" fillId="8" borderId="1" xfId="1" applyNumberFormat="1" applyFont="1" applyFill="1" applyBorder="1" applyAlignment="1" applyProtection="1">
      <alignment vertical="top"/>
      <protection locked="0"/>
    </xf>
    <xf numFmtId="187" fontId="9" fillId="8" borderId="1" xfId="1" applyNumberFormat="1" applyFont="1" applyFill="1" applyBorder="1" applyAlignment="1" applyProtection="1">
      <alignment horizontal="center" vertical="top"/>
      <protection locked="0"/>
    </xf>
    <xf numFmtId="0" fontId="9" fillId="8" borderId="1" xfId="0" applyFont="1" applyFill="1" applyBorder="1" applyAlignment="1" applyProtection="1">
      <alignment horizontal="left" vertical="top" wrapText="1"/>
      <protection locked="0"/>
    </xf>
    <xf numFmtId="0" fontId="24" fillId="10" borderId="1" xfId="0" applyFont="1" applyFill="1" applyBorder="1" applyAlignment="1">
      <alignment horizontal="center" vertical="top" wrapText="1"/>
    </xf>
    <xf numFmtId="0" fontId="9" fillId="10" borderId="1" xfId="15" applyFont="1" applyFill="1" applyBorder="1" applyAlignment="1" applyProtection="1">
      <alignment horizontal="center" vertical="top" wrapText="1"/>
    </xf>
    <xf numFmtId="0" fontId="9" fillId="10" borderId="1" xfId="15" applyFont="1" applyFill="1" applyBorder="1" applyAlignment="1" applyProtection="1">
      <alignment horizontal="center" vertical="top" wrapText="1" shrinkToFit="1"/>
    </xf>
    <xf numFmtId="187" fontId="9" fillId="10" borderId="1" xfId="1" applyNumberFormat="1" applyFont="1" applyFill="1" applyBorder="1" applyAlignment="1" applyProtection="1">
      <alignment horizontal="center" vertical="top" wrapText="1" shrinkToFit="1"/>
    </xf>
    <xf numFmtId="187" fontId="16" fillId="9" borderId="4" xfId="13" applyNumberFormat="1" applyFont="1" applyFill="1" applyBorder="1" applyAlignment="1">
      <alignment horizontal="center"/>
    </xf>
    <xf numFmtId="187" fontId="16" fillId="9" borderId="5" xfId="13" applyNumberFormat="1" applyFont="1" applyFill="1" applyBorder="1" applyAlignment="1">
      <alignment horizontal="center"/>
    </xf>
    <xf numFmtId="0" fontId="25" fillId="0" borderId="0" xfId="14" applyFont="1" applyAlignment="1" applyProtection="1">
      <alignment horizontal="center" vertical="top"/>
    </xf>
    <xf numFmtId="0" fontId="26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horizontal="center" vertical="top"/>
    </xf>
    <xf numFmtId="0" fontId="7" fillId="0" borderId="0" xfId="12" applyFont="1" applyAlignment="1">
      <alignment horizontal="center"/>
    </xf>
    <xf numFmtId="0" fontId="8" fillId="0" borderId="0" xfId="12" applyFont="1" applyAlignment="1">
      <alignment horizontal="center"/>
    </xf>
    <xf numFmtId="0" fontId="9" fillId="9" borderId="4" xfId="12" applyFont="1" applyFill="1" applyBorder="1" applyAlignment="1">
      <alignment horizontal="center" vertical="center"/>
    </xf>
    <xf numFmtId="0" fontId="9" fillId="9" borderId="5" xfId="12" applyFont="1" applyFill="1" applyBorder="1" applyAlignment="1">
      <alignment horizontal="center" vertical="center"/>
    </xf>
    <xf numFmtId="0" fontId="15" fillId="9" borderId="5" xfId="12" applyFont="1" applyFill="1" applyBorder="1" applyAlignment="1">
      <alignment horizontal="center" vertical="center"/>
    </xf>
    <xf numFmtId="0" fontId="8" fillId="0" borderId="7" xfId="12" applyFont="1" applyBorder="1" applyAlignment="1">
      <alignment horizontal="center"/>
    </xf>
    <xf numFmtId="0" fontId="15" fillId="9" borderId="5" xfId="12" applyFill="1" applyBorder="1" applyAlignment="1">
      <alignment horizontal="center" vertical="center"/>
    </xf>
    <xf numFmtId="0" fontId="17" fillId="9" borderId="4" xfId="12" applyFont="1" applyFill="1" applyBorder="1" applyAlignment="1">
      <alignment horizontal="center" vertical="center"/>
    </xf>
    <xf numFmtId="0" fontId="18" fillId="9" borderId="5" xfId="12" applyFont="1" applyFill="1" applyBorder="1" applyAlignment="1">
      <alignment horizontal="center" vertical="center"/>
    </xf>
  </cellXfs>
  <cellStyles count="23">
    <cellStyle name="20% - Accent1 3" xfId="15"/>
    <cellStyle name="Comma" xfId="1" builtinId="3"/>
    <cellStyle name="Comma 10" xfId="17"/>
    <cellStyle name="Comma 2" xfId="13"/>
    <cellStyle name="Normal" xfId="0" builtinId="0"/>
    <cellStyle name="Normal 10" xfId="19"/>
    <cellStyle name="Normal 15" xfId="14"/>
    <cellStyle name="Normal 2" xfId="16"/>
    <cellStyle name="Normal 3" xfId="12"/>
    <cellStyle name="Normal_Sheet1" xfId="2"/>
    <cellStyle name="Normal_ศูนย์น้ำเชื้อ" xfId="11"/>
    <cellStyle name="Normal_ศูนย์วิจัยผสมเทียม" xfId="4"/>
    <cellStyle name="Normal_ศูนย์วิจัยพัฒนาการสัตว์แพทย์" xfId="6"/>
    <cellStyle name="Normal_ศูนย์วิจัยและถ่ายทอด" xfId="5"/>
    <cellStyle name="Normal_ศูนย์วิจัยและบำรุงพันธ์" xfId="9"/>
    <cellStyle name="Normal_ศูนย์วิจัยและพัฒนาอาหารสัตว์" xfId="7"/>
    <cellStyle name="Normal_สถานีพัฒนาอาหารสัตว์" xfId="8"/>
    <cellStyle name="Normal_สถานีวิจัยทดสอบพันธุ์สัตว์" xfId="10"/>
    <cellStyle name="Normal_สสอ" xfId="3"/>
    <cellStyle name="เครื่องหมายจุลภาค 11" xfId="21"/>
    <cellStyle name="เครื่องหมายจุลภาค 2 16" xfId="22"/>
    <cellStyle name="ปกติ 2" xfId="18"/>
    <cellStyle name="ปกติ 2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2373788</xdr:colOff>
      <xdr:row>5</xdr:row>
      <xdr:rowOff>69644</xdr:rowOff>
    </xdr:from>
    <xdr:to>
      <xdr:col>8</xdr:col>
      <xdr:colOff>1177614</xdr:colOff>
      <xdr:row>21</xdr:row>
      <xdr:rowOff>175001</xdr:rowOff>
    </xdr:to>
    <xdr:sp macro="" textlink="">
      <xdr:nvSpPr>
        <xdr:cNvPr id="2" name="TextBox 1"/>
        <xdr:cNvSpPr txBox="1"/>
      </xdr:nvSpPr>
      <xdr:spPr>
        <a:xfrm rot="20287415">
          <a:off x="2873851" y="1522207"/>
          <a:ext cx="7650169" cy="4296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6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6"/>
  <sheetViews>
    <sheetView view="pageBreakPreview" zoomScaleNormal="100" zoomScaleSheetLayoutView="100" workbookViewId="0">
      <selection activeCell="B8" sqref="B8"/>
    </sheetView>
  </sheetViews>
  <sheetFormatPr defaultRowHeight="21"/>
  <cols>
    <col min="1" max="1" width="8.375" style="90" customWidth="1"/>
    <col min="2" max="2" width="72.875" style="89" customWidth="1"/>
    <col min="3" max="3" width="8.5" style="89" bestFit="1" customWidth="1"/>
    <col min="4" max="4" width="10.875" style="99" bestFit="1" customWidth="1"/>
    <col min="5" max="5" width="12.625" style="89" bestFit="1" customWidth="1"/>
    <col min="6" max="6" width="13.625" style="89" bestFit="1" customWidth="1"/>
    <col min="7" max="16384" width="9" style="89"/>
  </cols>
  <sheetData>
    <row r="1" spans="1:6" ht="30.75">
      <c r="A1" s="133" t="s">
        <v>655</v>
      </c>
      <c r="B1" s="133"/>
      <c r="C1" s="133"/>
      <c r="D1" s="133"/>
      <c r="E1" s="133"/>
      <c r="F1" s="133"/>
    </row>
    <row r="2" spans="1:6" ht="26.25">
      <c r="A2" s="134" t="s">
        <v>641</v>
      </c>
      <c r="B2" s="134"/>
      <c r="C2" s="134"/>
      <c r="D2" s="134"/>
      <c r="E2" s="134"/>
      <c r="F2" s="134"/>
    </row>
    <row r="3" spans="1:6">
      <c r="B3" s="90"/>
      <c r="C3" s="90"/>
      <c r="D3" s="90"/>
      <c r="E3" s="90"/>
      <c r="F3" s="90"/>
    </row>
    <row r="4" spans="1:6" s="91" customFormat="1" ht="28.5">
      <c r="A4" s="135" t="s">
        <v>659</v>
      </c>
      <c r="B4" s="135"/>
      <c r="C4" s="135"/>
      <c r="D4" s="135"/>
      <c r="E4" s="135"/>
      <c r="F4" s="135"/>
    </row>
    <row r="5" spans="1:6" s="92" customFormat="1" ht="48.75" customHeight="1">
      <c r="A5" s="127" t="s">
        <v>583</v>
      </c>
      <c r="B5" s="128" t="s">
        <v>642</v>
      </c>
      <c r="C5" s="129" t="s">
        <v>643</v>
      </c>
      <c r="D5" s="130" t="s">
        <v>644</v>
      </c>
      <c r="E5" s="130" t="s">
        <v>586</v>
      </c>
      <c r="F5" s="130" t="s">
        <v>645</v>
      </c>
    </row>
    <row r="6" spans="1:6">
      <c r="A6" s="117"/>
      <c r="B6" s="118" t="s">
        <v>646</v>
      </c>
      <c r="C6" s="115"/>
      <c r="D6" s="119"/>
      <c r="E6" s="116"/>
      <c r="F6" s="120">
        <f>F7+F13+F15+F16</f>
        <v>39857700</v>
      </c>
    </row>
    <row r="7" spans="1:6">
      <c r="A7" s="121">
        <v>1</v>
      </c>
      <c r="B7" s="122" t="s">
        <v>608</v>
      </c>
      <c r="C7" s="123"/>
      <c r="D7" s="124"/>
      <c r="E7" s="125"/>
      <c r="F7" s="125">
        <f>SUM(F8:F12)</f>
        <v>6124100</v>
      </c>
    </row>
    <row r="8" spans="1:6" s="105" customFormat="1">
      <c r="A8" s="108">
        <v>1.1000000000000001</v>
      </c>
      <c r="B8" s="100" t="s">
        <v>651</v>
      </c>
      <c r="C8" s="103" t="s">
        <v>647</v>
      </c>
      <c r="D8" s="95">
        <v>178</v>
      </c>
      <c r="E8" s="96">
        <v>16000</v>
      </c>
      <c r="F8" s="104">
        <f t="shared" ref="F8:F11" si="0">D8*E8</f>
        <v>2848000</v>
      </c>
    </row>
    <row r="9" spans="1:6" s="105" customFormat="1">
      <c r="A9" s="108">
        <v>1.2</v>
      </c>
      <c r="B9" s="106" t="s">
        <v>652</v>
      </c>
      <c r="C9" s="103" t="s">
        <v>647</v>
      </c>
      <c r="D9" s="107">
        <v>37</v>
      </c>
      <c r="E9" s="104">
        <v>16000</v>
      </c>
      <c r="F9" s="104">
        <f t="shared" si="0"/>
        <v>592000</v>
      </c>
    </row>
    <row r="10" spans="1:6" s="105" customFormat="1">
      <c r="A10" s="108">
        <v>1.3</v>
      </c>
      <c r="B10" s="101" t="s">
        <v>653</v>
      </c>
      <c r="C10" s="103" t="s">
        <v>647</v>
      </c>
      <c r="D10" s="95">
        <v>14</v>
      </c>
      <c r="E10" s="98">
        <v>19000</v>
      </c>
      <c r="F10" s="104">
        <f t="shared" si="0"/>
        <v>266000</v>
      </c>
    </row>
    <row r="11" spans="1:6" s="105" customFormat="1">
      <c r="A11" s="108">
        <v>1.4</v>
      </c>
      <c r="B11" s="102" t="s">
        <v>654</v>
      </c>
      <c r="C11" s="103" t="s">
        <v>647</v>
      </c>
      <c r="D11" s="95">
        <v>211</v>
      </c>
      <c r="E11" s="96">
        <v>7900</v>
      </c>
      <c r="F11" s="104">
        <f t="shared" si="0"/>
        <v>1666900</v>
      </c>
    </row>
    <row r="12" spans="1:6" s="105" customFormat="1">
      <c r="A12" s="108">
        <v>1.5</v>
      </c>
      <c r="B12" s="102" t="s">
        <v>648</v>
      </c>
      <c r="C12" s="103" t="s">
        <v>647</v>
      </c>
      <c r="D12" s="95">
        <v>268</v>
      </c>
      <c r="E12" s="98">
        <v>2800</v>
      </c>
      <c r="F12" s="104">
        <v>751200</v>
      </c>
    </row>
    <row r="13" spans="1:6">
      <c r="A13" s="121">
        <v>2</v>
      </c>
      <c r="B13" s="122" t="s">
        <v>649</v>
      </c>
      <c r="C13" s="123"/>
      <c r="D13" s="124"/>
      <c r="E13" s="125"/>
      <c r="F13" s="125">
        <f>SUM(F14)</f>
        <v>130000</v>
      </c>
    </row>
    <row r="14" spans="1:6">
      <c r="A14" s="109">
        <v>2.1</v>
      </c>
      <c r="B14" s="93" t="s">
        <v>650</v>
      </c>
      <c r="C14" s="94" t="s">
        <v>647</v>
      </c>
      <c r="D14" s="95">
        <v>1</v>
      </c>
      <c r="E14" s="96">
        <v>130000</v>
      </c>
      <c r="F14" s="97">
        <f>D14*E14</f>
        <v>130000</v>
      </c>
    </row>
    <row r="15" spans="1:6" s="3" customFormat="1">
      <c r="A15" s="121">
        <v>3</v>
      </c>
      <c r="B15" s="122" t="s">
        <v>656</v>
      </c>
      <c r="C15" s="123" t="s">
        <v>658</v>
      </c>
      <c r="D15" s="124">
        <v>1</v>
      </c>
      <c r="E15" s="125">
        <v>5950000</v>
      </c>
      <c r="F15" s="125">
        <v>5950000</v>
      </c>
    </row>
    <row r="16" spans="1:6" s="3" customFormat="1">
      <c r="A16" s="121">
        <v>4</v>
      </c>
      <c r="B16" s="126" t="s">
        <v>657</v>
      </c>
      <c r="C16" s="123" t="s">
        <v>658</v>
      </c>
      <c r="D16" s="124">
        <v>1</v>
      </c>
      <c r="E16" s="125">
        <v>27653600</v>
      </c>
      <c r="F16" s="125">
        <v>27653600</v>
      </c>
    </row>
  </sheetData>
  <mergeCells count="3">
    <mergeCell ref="A1:F1"/>
    <mergeCell ref="A2:F2"/>
    <mergeCell ref="A4:F4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T336"/>
  <sheetViews>
    <sheetView view="pageBreakPreview" zoomScale="70" zoomScaleNormal="100" zoomScaleSheetLayoutView="70" workbookViewId="0">
      <pane xSplit="2" ySplit="5" topLeftCell="C102" activePane="bottomRight" state="frozen"/>
      <selection pane="topRight" activeCell="C1" sqref="C1"/>
      <selection pane="bottomLeft" activeCell="A3" sqref="A3"/>
      <selection pane="bottomRight" activeCell="B107" sqref="B107"/>
    </sheetView>
  </sheetViews>
  <sheetFormatPr defaultRowHeight="26.25"/>
  <cols>
    <col min="1" max="1" width="5" style="22" customWidth="1"/>
    <col min="2" max="2" width="47.375" style="22" customWidth="1"/>
    <col min="3" max="3" width="6.375" style="22" bestFit="1" customWidth="1"/>
    <col min="4" max="4" width="10.75" style="22" bestFit="1" customWidth="1"/>
    <col min="5" max="5" width="6.375" style="22" bestFit="1" customWidth="1"/>
    <col min="6" max="6" width="12.625" style="22" bestFit="1" customWidth="1"/>
    <col min="7" max="7" width="6.375" style="22" bestFit="1" customWidth="1"/>
    <col min="8" max="8" width="10.75" style="22" bestFit="1" customWidth="1"/>
    <col min="9" max="9" width="6.375" style="22" bestFit="1" customWidth="1"/>
    <col min="10" max="10" width="10.75" style="22" bestFit="1" customWidth="1"/>
    <col min="11" max="11" width="6.375" style="22" bestFit="1" customWidth="1"/>
    <col min="12" max="12" width="12.375" style="22" bestFit="1" customWidth="1"/>
    <col min="13" max="13" width="6.375" style="22" bestFit="1" customWidth="1"/>
    <col min="14" max="14" width="10.875" style="22" bestFit="1" customWidth="1"/>
    <col min="15" max="15" width="12.75" style="22" bestFit="1" customWidth="1"/>
    <col min="16" max="16" width="6.375" style="22" bestFit="1" customWidth="1"/>
    <col min="17" max="17" width="10.875" style="22" bestFit="1" customWidth="1"/>
    <col min="18" max="18" width="6.375" style="22" bestFit="1" customWidth="1"/>
    <col min="19" max="19" width="9.5" style="22" bestFit="1" customWidth="1"/>
    <col min="20" max="20" width="11" style="22" bestFit="1" customWidth="1"/>
    <col min="21" max="246" width="9" style="1"/>
    <col min="247" max="247" width="32.125" style="1" customWidth="1"/>
    <col min="248" max="248" width="9.375" style="1" customWidth="1"/>
    <col min="249" max="266" width="9" style="1"/>
    <col min="267" max="267" width="9" style="1" customWidth="1"/>
    <col min="268" max="268" width="0" style="1" hidden="1" customWidth="1"/>
    <col min="269" max="502" width="9" style="1"/>
    <col min="503" max="503" width="32.125" style="1" customWidth="1"/>
    <col min="504" max="504" width="9.375" style="1" customWidth="1"/>
    <col min="505" max="522" width="9" style="1"/>
    <col min="523" max="523" width="9" style="1" customWidth="1"/>
    <col min="524" max="524" width="0" style="1" hidden="1" customWidth="1"/>
    <col min="525" max="758" width="9" style="1"/>
    <col min="759" max="759" width="32.125" style="1" customWidth="1"/>
    <col min="760" max="760" width="9.375" style="1" customWidth="1"/>
    <col min="761" max="778" width="9" style="1"/>
    <col min="779" max="779" width="9" style="1" customWidth="1"/>
    <col min="780" max="780" width="0" style="1" hidden="1" customWidth="1"/>
    <col min="781" max="1014" width="9" style="1"/>
    <col min="1015" max="1015" width="32.125" style="1" customWidth="1"/>
    <col min="1016" max="1016" width="9.375" style="1" customWidth="1"/>
    <col min="1017" max="1034" width="9" style="1"/>
    <col min="1035" max="1035" width="9" style="1" customWidth="1"/>
    <col min="1036" max="1036" width="0" style="1" hidden="1" customWidth="1"/>
    <col min="1037" max="1270" width="9" style="1"/>
    <col min="1271" max="1271" width="32.125" style="1" customWidth="1"/>
    <col min="1272" max="1272" width="9.375" style="1" customWidth="1"/>
    <col min="1273" max="1290" width="9" style="1"/>
    <col min="1291" max="1291" width="9" style="1" customWidth="1"/>
    <col min="1292" max="1292" width="0" style="1" hidden="1" customWidth="1"/>
    <col min="1293" max="1526" width="9" style="1"/>
    <col min="1527" max="1527" width="32.125" style="1" customWidth="1"/>
    <col min="1528" max="1528" width="9.375" style="1" customWidth="1"/>
    <col min="1529" max="1546" width="9" style="1"/>
    <col min="1547" max="1547" width="9" style="1" customWidth="1"/>
    <col min="1548" max="1548" width="0" style="1" hidden="1" customWidth="1"/>
    <col min="1549" max="1782" width="9" style="1"/>
    <col min="1783" max="1783" width="32.125" style="1" customWidth="1"/>
    <col min="1784" max="1784" width="9.375" style="1" customWidth="1"/>
    <col min="1785" max="1802" width="9" style="1"/>
    <col min="1803" max="1803" width="9" style="1" customWidth="1"/>
    <col min="1804" max="1804" width="0" style="1" hidden="1" customWidth="1"/>
    <col min="1805" max="2038" width="9" style="1"/>
    <col min="2039" max="2039" width="32.125" style="1" customWidth="1"/>
    <col min="2040" max="2040" width="9.375" style="1" customWidth="1"/>
    <col min="2041" max="2058" width="9" style="1"/>
    <col min="2059" max="2059" width="9" style="1" customWidth="1"/>
    <col min="2060" max="2060" width="0" style="1" hidden="1" customWidth="1"/>
    <col min="2061" max="2294" width="9" style="1"/>
    <col min="2295" max="2295" width="32.125" style="1" customWidth="1"/>
    <col min="2296" max="2296" width="9.375" style="1" customWidth="1"/>
    <col min="2297" max="2314" width="9" style="1"/>
    <col min="2315" max="2315" width="9" style="1" customWidth="1"/>
    <col min="2316" max="2316" width="0" style="1" hidden="1" customWidth="1"/>
    <col min="2317" max="2550" width="9" style="1"/>
    <col min="2551" max="2551" width="32.125" style="1" customWidth="1"/>
    <col min="2552" max="2552" width="9.375" style="1" customWidth="1"/>
    <col min="2553" max="2570" width="9" style="1"/>
    <col min="2571" max="2571" width="9" style="1" customWidth="1"/>
    <col min="2572" max="2572" width="0" style="1" hidden="1" customWidth="1"/>
    <col min="2573" max="2806" width="9" style="1"/>
    <col min="2807" max="2807" width="32.125" style="1" customWidth="1"/>
    <col min="2808" max="2808" width="9.375" style="1" customWidth="1"/>
    <col min="2809" max="2826" width="9" style="1"/>
    <col min="2827" max="2827" width="9" style="1" customWidth="1"/>
    <col min="2828" max="2828" width="0" style="1" hidden="1" customWidth="1"/>
    <col min="2829" max="3062" width="9" style="1"/>
    <col min="3063" max="3063" width="32.125" style="1" customWidth="1"/>
    <col min="3064" max="3064" width="9.375" style="1" customWidth="1"/>
    <col min="3065" max="3082" width="9" style="1"/>
    <col min="3083" max="3083" width="9" style="1" customWidth="1"/>
    <col min="3084" max="3084" width="0" style="1" hidden="1" customWidth="1"/>
    <col min="3085" max="3318" width="9" style="1"/>
    <col min="3319" max="3319" width="32.125" style="1" customWidth="1"/>
    <col min="3320" max="3320" width="9.375" style="1" customWidth="1"/>
    <col min="3321" max="3338" width="9" style="1"/>
    <col min="3339" max="3339" width="9" style="1" customWidth="1"/>
    <col min="3340" max="3340" width="0" style="1" hidden="1" customWidth="1"/>
    <col min="3341" max="3574" width="9" style="1"/>
    <col min="3575" max="3575" width="32.125" style="1" customWidth="1"/>
    <col min="3576" max="3576" width="9.375" style="1" customWidth="1"/>
    <col min="3577" max="3594" width="9" style="1"/>
    <col min="3595" max="3595" width="9" style="1" customWidth="1"/>
    <col min="3596" max="3596" width="0" style="1" hidden="1" customWidth="1"/>
    <col min="3597" max="3830" width="9" style="1"/>
    <col min="3831" max="3831" width="32.125" style="1" customWidth="1"/>
    <col min="3832" max="3832" width="9.375" style="1" customWidth="1"/>
    <col min="3833" max="3850" width="9" style="1"/>
    <col min="3851" max="3851" width="9" style="1" customWidth="1"/>
    <col min="3852" max="3852" width="0" style="1" hidden="1" customWidth="1"/>
    <col min="3853" max="4086" width="9" style="1"/>
    <col min="4087" max="4087" width="32.125" style="1" customWidth="1"/>
    <col min="4088" max="4088" width="9.375" style="1" customWidth="1"/>
    <col min="4089" max="4106" width="9" style="1"/>
    <col min="4107" max="4107" width="9" style="1" customWidth="1"/>
    <col min="4108" max="4108" width="0" style="1" hidden="1" customWidth="1"/>
    <col min="4109" max="4342" width="9" style="1"/>
    <col min="4343" max="4343" width="32.125" style="1" customWidth="1"/>
    <col min="4344" max="4344" width="9.375" style="1" customWidth="1"/>
    <col min="4345" max="4362" width="9" style="1"/>
    <col min="4363" max="4363" width="9" style="1" customWidth="1"/>
    <col min="4364" max="4364" width="0" style="1" hidden="1" customWidth="1"/>
    <col min="4365" max="4598" width="9" style="1"/>
    <col min="4599" max="4599" width="32.125" style="1" customWidth="1"/>
    <col min="4600" max="4600" width="9.375" style="1" customWidth="1"/>
    <col min="4601" max="4618" width="9" style="1"/>
    <col min="4619" max="4619" width="9" style="1" customWidth="1"/>
    <col min="4620" max="4620" width="0" style="1" hidden="1" customWidth="1"/>
    <col min="4621" max="4854" width="9" style="1"/>
    <col min="4855" max="4855" width="32.125" style="1" customWidth="1"/>
    <col min="4856" max="4856" width="9.375" style="1" customWidth="1"/>
    <col min="4857" max="4874" width="9" style="1"/>
    <col min="4875" max="4875" width="9" style="1" customWidth="1"/>
    <col min="4876" max="4876" width="0" style="1" hidden="1" customWidth="1"/>
    <col min="4877" max="5110" width="9" style="1"/>
    <col min="5111" max="5111" width="32.125" style="1" customWidth="1"/>
    <col min="5112" max="5112" width="9.375" style="1" customWidth="1"/>
    <col min="5113" max="5130" width="9" style="1"/>
    <col min="5131" max="5131" width="9" style="1" customWidth="1"/>
    <col min="5132" max="5132" width="0" style="1" hidden="1" customWidth="1"/>
    <col min="5133" max="5366" width="9" style="1"/>
    <col min="5367" max="5367" width="32.125" style="1" customWidth="1"/>
    <col min="5368" max="5368" width="9.375" style="1" customWidth="1"/>
    <col min="5369" max="5386" width="9" style="1"/>
    <col min="5387" max="5387" width="9" style="1" customWidth="1"/>
    <col min="5388" max="5388" width="0" style="1" hidden="1" customWidth="1"/>
    <col min="5389" max="5622" width="9" style="1"/>
    <col min="5623" max="5623" width="32.125" style="1" customWidth="1"/>
    <col min="5624" max="5624" width="9.375" style="1" customWidth="1"/>
    <col min="5625" max="5642" width="9" style="1"/>
    <col min="5643" max="5643" width="9" style="1" customWidth="1"/>
    <col min="5644" max="5644" width="0" style="1" hidden="1" customWidth="1"/>
    <col min="5645" max="5878" width="9" style="1"/>
    <col min="5879" max="5879" width="32.125" style="1" customWidth="1"/>
    <col min="5880" max="5880" width="9.375" style="1" customWidth="1"/>
    <col min="5881" max="5898" width="9" style="1"/>
    <col min="5899" max="5899" width="9" style="1" customWidth="1"/>
    <col min="5900" max="5900" width="0" style="1" hidden="1" customWidth="1"/>
    <col min="5901" max="6134" width="9" style="1"/>
    <col min="6135" max="6135" width="32.125" style="1" customWidth="1"/>
    <col min="6136" max="6136" width="9.375" style="1" customWidth="1"/>
    <col min="6137" max="6154" width="9" style="1"/>
    <col min="6155" max="6155" width="9" style="1" customWidth="1"/>
    <col min="6156" max="6156" width="0" style="1" hidden="1" customWidth="1"/>
    <col min="6157" max="6390" width="9" style="1"/>
    <col min="6391" max="6391" width="32.125" style="1" customWidth="1"/>
    <col min="6392" max="6392" width="9.375" style="1" customWidth="1"/>
    <col min="6393" max="6410" width="9" style="1"/>
    <col min="6411" max="6411" width="9" style="1" customWidth="1"/>
    <col min="6412" max="6412" width="0" style="1" hidden="1" customWidth="1"/>
    <col min="6413" max="6646" width="9" style="1"/>
    <col min="6647" max="6647" width="32.125" style="1" customWidth="1"/>
    <col min="6648" max="6648" width="9.375" style="1" customWidth="1"/>
    <col min="6649" max="6666" width="9" style="1"/>
    <col min="6667" max="6667" width="9" style="1" customWidth="1"/>
    <col min="6668" max="6668" width="0" style="1" hidden="1" customWidth="1"/>
    <col min="6669" max="6902" width="9" style="1"/>
    <col min="6903" max="6903" width="32.125" style="1" customWidth="1"/>
    <col min="6904" max="6904" width="9.375" style="1" customWidth="1"/>
    <col min="6905" max="6922" width="9" style="1"/>
    <col min="6923" max="6923" width="9" style="1" customWidth="1"/>
    <col min="6924" max="6924" width="0" style="1" hidden="1" customWidth="1"/>
    <col min="6925" max="7158" width="9" style="1"/>
    <col min="7159" max="7159" width="32.125" style="1" customWidth="1"/>
    <col min="7160" max="7160" width="9.375" style="1" customWidth="1"/>
    <col min="7161" max="7178" width="9" style="1"/>
    <col min="7179" max="7179" width="9" style="1" customWidth="1"/>
    <col min="7180" max="7180" width="0" style="1" hidden="1" customWidth="1"/>
    <col min="7181" max="7414" width="9" style="1"/>
    <col min="7415" max="7415" width="32.125" style="1" customWidth="1"/>
    <col min="7416" max="7416" width="9.375" style="1" customWidth="1"/>
    <col min="7417" max="7434" width="9" style="1"/>
    <col min="7435" max="7435" width="9" style="1" customWidth="1"/>
    <col min="7436" max="7436" width="0" style="1" hidden="1" customWidth="1"/>
    <col min="7437" max="7670" width="9" style="1"/>
    <col min="7671" max="7671" width="32.125" style="1" customWidth="1"/>
    <col min="7672" max="7672" width="9.375" style="1" customWidth="1"/>
    <col min="7673" max="7690" width="9" style="1"/>
    <col min="7691" max="7691" width="9" style="1" customWidth="1"/>
    <col min="7692" max="7692" width="0" style="1" hidden="1" customWidth="1"/>
    <col min="7693" max="7926" width="9" style="1"/>
    <col min="7927" max="7927" width="32.125" style="1" customWidth="1"/>
    <col min="7928" max="7928" width="9.375" style="1" customWidth="1"/>
    <col min="7929" max="7946" width="9" style="1"/>
    <col min="7947" max="7947" width="9" style="1" customWidth="1"/>
    <col min="7948" max="7948" width="0" style="1" hidden="1" customWidth="1"/>
    <col min="7949" max="8182" width="9" style="1"/>
    <col min="8183" max="8183" width="32.125" style="1" customWidth="1"/>
    <col min="8184" max="8184" width="9.375" style="1" customWidth="1"/>
    <col min="8185" max="8202" width="9" style="1"/>
    <col min="8203" max="8203" width="9" style="1" customWidth="1"/>
    <col min="8204" max="8204" width="0" style="1" hidden="1" customWidth="1"/>
    <col min="8205" max="8438" width="9" style="1"/>
    <col min="8439" max="8439" width="32.125" style="1" customWidth="1"/>
    <col min="8440" max="8440" width="9.375" style="1" customWidth="1"/>
    <col min="8441" max="8458" width="9" style="1"/>
    <col min="8459" max="8459" width="9" style="1" customWidth="1"/>
    <col min="8460" max="8460" width="0" style="1" hidden="1" customWidth="1"/>
    <col min="8461" max="8694" width="9" style="1"/>
    <col min="8695" max="8695" width="32.125" style="1" customWidth="1"/>
    <col min="8696" max="8696" width="9.375" style="1" customWidth="1"/>
    <col min="8697" max="8714" width="9" style="1"/>
    <col min="8715" max="8715" width="9" style="1" customWidth="1"/>
    <col min="8716" max="8716" width="0" style="1" hidden="1" customWidth="1"/>
    <col min="8717" max="8950" width="9" style="1"/>
    <col min="8951" max="8951" width="32.125" style="1" customWidth="1"/>
    <col min="8952" max="8952" width="9.375" style="1" customWidth="1"/>
    <col min="8953" max="8970" width="9" style="1"/>
    <col min="8971" max="8971" width="9" style="1" customWidth="1"/>
    <col min="8972" max="8972" width="0" style="1" hidden="1" customWidth="1"/>
    <col min="8973" max="9206" width="9" style="1"/>
    <col min="9207" max="9207" width="32.125" style="1" customWidth="1"/>
    <col min="9208" max="9208" width="9.375" style="1" customWidth="1"/>
    <col min="9209" max="9226" width="9" style="1"/>
    <col min="9227" max="9227" width="9" style="1" customWidth="1"/>
    <col min="9228" max="9228" width="0" style="1" hidden="1" customWidth="1"/>
    <col min="9229" max="9462" width="9" style="1"/>
    <col min="9463" max="9463" width="32.125" style="1" customWidth="1"/>
    <col min="9464" max="9464" width="9.375" style="1" customWidth="1"/>
    <col min="9465" max="9482" width="9" style="1"/>
    <col min="9483" max="9483" width="9" style="1" customWidth="1"/>
    <col min="9484" max="9484" width="0" style="1" hidden="1" customWidth="1"/>
    <col min="9485" max="9718" width="9" style="1"/>
    <col min="9719" max="9719" width="32.125" style="1" customWidth="1"/>
    <col min="9720" max="9720" width="9.375" style="1" customWidth="1"/>
    <col min="9721" max="9738" width="9" style="1"/>
    <col min="9739" max="9739" width="9" style="1" customWidth="1"/>
    <col min="9740" max="9740" width="0" style="1" hidden="1" customWidth="1"/>
    <col min="9741" max="9974" width="9" style="1"/>
    <col min="9975" max="9975" width="32.125" style="1" customWidth="1"/>
    <col min="9976" max="9976" width="9.375" style="1" customWidth="1"/>
    <col min="9977" max="9994" width="9" style="1"/>
    <col min="9995" max="9995" width="9" style="1" customWidth="1"/>
    <col min="9996" max="9996" width="0" style="1" hidden="1" customWidth="1"/>
    <col min="9997" max="10230" width="9" style="1"/>
    <col min="10231" max="10231" width="32.125" style="1" customWidth="1"/>
    <col min="10232" max="10232" width="9.375" style="1" customWidth="1"/>
    <col min="10233" max="10250" width="9" style="1"/>
    <col min="10251" max="10251" width="9" style="1" customWidth="1"/>
    <col min="10252" max="10252" width="0" style="1" hidden="1" customWidth="1"/>
    <col min="10253" max="10486" width="9" style="1"/>
    <col min="10487" max="10487" width="32.125" style="1" customWidth="1"/>
    <col min="10488" max="10488" width="9.375" style="1" customWidth="1"/>
    <col min="10489" max="10506" width="9" style="1"/>
    <col min="10507" max="10507" width="9" style="1" customWidth="1"/>
    <col min="10508" max="10508" width="0" style="1" hidden="1" customWidth="1"/>
    <col min="10509" max="10742" width="9" style="1"/>
    <col min="10743" max="10743" width="32.125" style="1" customWidth="1"/>
    <col min="10744" max="10744" width="9.375" style="1" customWidth="1"/>
    <col min="10745" max="10762" width="9" style="1"/>
    <col min="10763" max="10763" width="9" style="1" customWidth="1"/>
    <col min="10764" max="10764" width="0" style="1" hidden="1" customWidth="1"/>
    <col min="10765" max="10998" width="9" style="1"/>
    <col min="10999" max="10999" width="32.125" style="1" customWidth="1"/>
    <col min="11000" max="11000" width="9.375" style="1" customWidth="1"/>
    <col min="11001" max="11018" width="9" style="1"/>
    <col min="11019" max="11019" width="9" style="1" customWidth="1"/>
    <col min="11020" max="11020" width="0" style="1" hidden="1" customWidth="1"/>
    <col min="11021" max="11254" width="9" style="1"/>
    <col min="11255" max="11255" width="32.125" style="1" customWidth="1"/>
    <col min="11256" max="11256" width="9.375" style="1" customWidth="1"/>
    <col min="11257" max="11274" width="9" style="1"/>
    <col min="11275" max="11275" width="9" style="1" customWidth="1"/>
    <col min="11276" max="11276" width="0" style="1" hidden="1" customWidth="1"/>
    <col min="11277" max="11510" width="9" style="1"/>
    <col min="11511" max="11511" width="32.125" style="1" customWidth="1"/>
    <col min="11512" max="11512" width="9.375" style="1" customWidth="1"/>
    <col min="11513" max="11530" width="9" style="1"/>
    <col min="11531" max="11531" width="9" style="1" customWidth="1"/>
    <col min="11532" max="11532" width="0" style="1" hidden="1" customWidth="1"/>
    <col min="11533" max="11766" width="9" style="1"/>
    <col min="11767" max="11767" width="32.125" style="1" customWidth="1"/>
    <col min="11768" max="11768" width="9.375" style="1" customWidth="1"/>
    <col min="11769" max="11786" width="9" style="1"/>
    <col min="11787" max="11787" width="9" style="1" customWidth="1"/>
    <col min="11788" max="11788" width="0" style="1" hidden="1" customWidth="1"/>
    <col min="11789" max="12022" width="9" style="1"/>
    <col min="12023" max="12023" width="32.125" style="1" customWidth="1"/>
    <col min="12024" max="12024" width="9.375" style="1" customWidth="1"/>
    <col min="12025" max="12042" width="9" style="1"/>
    <col min="12043" max="12043" width="9" style="1" customWidth="1"/>
    <col min="12044" max="12044" width="0" style="1" hidden="1" customWidth="1"/>
    <col min="12045" max="12278" width="9" style="1"/>
    <col min="12279" max="12279" width="32.125" style="1" customWidth="1"/>
    <col min="12280" max="12280" width="9.375" style="1" customWidth="1"/>
    <col min="12281" max="12298" width="9" style="1"/>
    <col min="12299" max="12299" width="9" style="1" customWidth="1"/>
    <col min="12300" max="12300" width="0" style="1" hidden="1" customWidth="1"/>
    <col min="12301" max="12534" width="9" style="1"/>
    <col min="12535" max="12535" width="32.125" style="1" customWidth="1"/>
    <col min="12536" max="12536" width="9.375" style="1" customWidth="1"/>
    <col min="12537" max="12554" width="9" style="1"/>
    <col min="12555" max="12555" width="9" style="1" customWidth="1"/>
    <col min="12556" max="12556" width="0" style="1" hidden="1" customWidth="1"/>
    <col min="12557" max="12790" width="9" style="1"/>
    <col min="12791" max="12791" width="32.125" style="1" customWidth="1"/>
    <col min="12792" max="12792" width="9.375" style="1" customWidth="1"/>
    <col min="12793" max="12810" width="9" style="1"/>
    <col min="12811" max="12811" width="9" style="1" customWidth="1"/>
    <col min="12812" max="12812" width="0" style="1" hidden="1" customWidth="1"/>
    <col min="12813" max="13046" width="9" style="1"/>
    <col min="13047" max="13047" width="32.125" style="1" customWidth="1"/>
    <col min="13048" max="13048" width="9.375" style="1" customWidth="1"/>
    <col min="13049" max="13066" width="9" style="1"/>
    <col min="13067" max="13067" width="9" style="1" customWidth="1"/>
    <col min="13068" max="13068" width="0" style="1" hidden="1" customWidth="1"/>
    <col min="13069" max="13302" width="9" style="1"/>
    <col min="13303" max="13303" width="32.125" style="1" customWidth="1"/>
    <col min="13304" max="13304" width="9.375" style="1" customWidth="1"/>
    <col min="13305" max="13322" width="9" style="1"/>
    <col min="13323" max="13323" width="9" style="1" customWidth="1"/>
    <col min="13324" max="13324" width="0" style="1" hidden="1" customWidth="1"/>
    <col min="13325" max="13558" width="9" style="1"/>
    <col min="13559" max="13559" width="32.125" style="1" customWidth="1"/>
    <col min="13560" max="13560" width="9.375" style="1" customWidth="1"/>
    <col min="13561" max="13578" width="9" style="1"/>
    <col min="13579" max="13579" width="9" style="1" customWidth="1"/>
    <col min="13580" max="13580" width="0" style="1" hidden="1" customWidth="1"/>
    <col min="13581" max="13814" width="9" style="1"/>
    <col min="13815" max="13815" width="32.125" style="1" customWidth="1"/>
    <col min="13816" max="13816" width="9.375" style="1" customWidth="1"/>
    <col min="13817" max="13834" width="9" style="1"/>
    <col min="13835" max="13835" width="9" style="1" customWidth="1"/>
    <col min="13836" max="13836" width="0" style="1" hidden="1" customWidth="1"/>
    <col min="13837" max="14070" width="9" style="1"/>
    <col min="14071" max="14071" width="32.125" style="1" customWidth="1"/>
    <col min="14072" max="14072" width="9.375" style="1" customWidth="1"/>
    <col min="14073" max="14090" width="9" style="1"/>
    <col min="14091" max="14091" width="9" style="1" customWidth="1"/>
    <col min="14092" max="14092" width="0" style="1" hidden="1" customWidth="1"/>
    <col min="14093" max="14326" width="9" style="1"/>
    <col min="14327" max="14327" width="32.125" style="1" customWidth="1"/>
    <col min="14328" max="14328" width="9.375" style="1" customWidth="1"/>
    <col min="14329" max="14346" width="9" style="1"/>
    <col min="14347" max="14347" width="9" style="1" customWidth="1"/>
    <col min="14348" max="14348" width="0" style="1" hidden="1" customWidth="1"/>
    <col min="14349" max="14582" width="9" style="1"/>
    <col min="14583" max="14583" width="32.125" style="1" customWidth="1"/>
    <col min="14584" max="14584" width="9.375" style="1" customWidth="1"/>
    <col min="14585" max="14602" width="9" style="1"/>
    <col min="14603" max="14603" width="9" style="1" customWidth="1"/>
    <col min="14604" max="14604" width="0" style="1" hidden="1" customWidth="1"/>
    <col min="14605" max="14838" width="9" style="1"/>
    <col min="14839" max="14839" width="32.125" style="1" customWidth="1"/>
    <col min="14840" max="14840" width="9.375" style="1" customWidth="1"/>
    <col min="14841" max="14858" width="9" style="1"/>
    <col min="14859" max="14859" width="9" style="1" customWidth="1"/>
    <col min="14860" max="14860" width="0" style="1" hidden="1" customWidth="1"/>
    <col min="14861" max="15094" width="9" style="1"/>
    <col min="15095" max="15095" width="32.125" style="1" customWidth="1"/>
    <col min="15096" max="15096" width="9.375" style="1" customWidth="1"/>
    <col min="15097" max="15114" width="9" style="1"/>
    <col min="15115" max="15115" width="9" style="1" customWidth="1"/>
    <col min="15116" max="15116" width="0" style="1" hidden="1" customWidth="1"/>
    <col min="15117" max="15350" width="9" style="1"/>
    <col min="15351" max="15351" width="32.125" style="1" customWidth="1"/>
    <col min="15352" max="15352" width="9.375" style="1" customWidth="1"/>
    <col min="15353" max="15370" width="9" style="1"/>
    <col min="15371" max="15371" width="9" style="1" customWidth="1"/>
    <col min="15372" max="15372" width="0" style="1" hidden="1" customWidth="1"/>
    <col min="15373" max="15606" width="9" style="1"/>
    <col min="15607" max="15607" width="32.125" style="1" customWidth="1"/>
    <col min="15608" max="15608" width="9.375" style="1" customWidth="1"/>
    <col min="15609" max="15626" width="9" style="1"/>
    <col min="15627" max="15627" width="9" style="1" customWidth="1"/>
    <col min="15628" max="15628" width="0" style="1" hidden="1" customWidth="1"/>
    <col min="15629" max="15862" width="9" style="1"/>
    <col min="15863" max="15863" width="32.125" style="1" customWidth="1"/>
    <col min="15864" max="15864" width="9.375" style="1" customWidth="1"/>
    <col min="15865" max="15882" width="9" style="1"/>
    <col min="15883" max="15883" width="9" style="1" customWidth="1"/>
    <col min="15884" max="15884" width="0" style="1" hidden="1" customWidth="1"/>
    <col min="15885" max="16118" width="9" style="1"/>
    <col min="16119" max="16119" width="32.125" style="1" customWidth="1"/>
    <col min="16120" max="16120" width="9.375" style="1" customWidth="1"/>
    <col min="16121" max="16138" width="9" style="1"/>
    <col min="16139" max="16139" width="9" style="1" customWidth="1"/>
    <col min="16140" max="16140" width="0" style="1" hidden="1" customWidth="1"/>
    <col min="16141" max="16384" width="9" style="1"/>
  </cols>
  <sheetData>
    <row r="1" spans="1:20" ht="45.7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</row>
    <row r="2" spans="1:20" s="2" customFormat="1" ht="28.5">
      <c r="A2" s="140" t="s">
        <v>1</v>
      </c>
      <c r="B2" s="140" t="s">
        <v>2</v>
      </c>
      <c r="C2" s="141" t="s">
        <v>3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36" t="s">
        <v>4</v>
      </c>
      <c r="Q2" s="143"/>
      <c r="R2" s="143"/>
      <c r="S2" s="143"/>
      <c r="T2" s="143"/>
    </row>
    <row r="3" spans="1:20" s="3" customFormat="1" ht="122.25" customHeight="1">
      <c r="A3" s="140"/>
      <c r="B3" s="140"/>
      <c r="C3" s="144" t="s">
        <v>5</v>
      </c>
      <c r="D3" s="144"/>
      <c r="E3" s="145" t="s">
        <v>6</v>
      </c>
      <c r="F3" s="145"/>
      <c r="G3" s="145" t="s">
        <v>7</v>
      </c>
      <c r="H3" s="145"/>
      <c r="I3" s="145" t="s">
        <v>8</v>
      </c>
      <c r="J3" s="145"/>
      <c r="K3" s="146" t="s">
        <v>9</v>
      </c>
      <c r="L3" s="146"/>
      <c r="M3" s="145" t="s">
        <v>10</v>
      </c>
      <c r="N3" s="145"/>
      <c r="O3" s="141" t="s">
        <v>11</v>
      </c>
      <c r="P3" s="148" t="s">
        <v>12</v>
      </c>
      <c r="Q3" s="148"/>
      <c r="R3" s="149" t="s">
        <v>13</v>
      </c>
      <c r="S3" s="149"/>
      <c r="T3" s="136" t="s">
        <v>11</v>
      </c>
    </row>
    <row r="4" spans="1:20" s="5" customFormat="1" ht="42">
      <c r="A4" s="140"/>
      <c r="B4" s="140"/>
      <c r="C4" s="110" t="s">
        <v>14</v>
      </c>
      <c r="D4" s="110" t="s">
        <v>15</v>
      </c>
      <c r="E4" s="110" t="s">
        <v>14</v>
      </c>
      <c r="F4" s="110" t="s">
        <v>15</v>
      </c>
      <c r="G4" s="110" t="s">
        <v>14</v>
      </c>
      <c r="H4" s="110" t="s">
        <v>15</v>
      </c>
      <c r="I4" s="110" t="s">
        <v>14</v>
      </c>
      <c r="J4" s="110" t="s">
        <v>15</v>
      </c>
      <c r="K4" s="110" t="s">
        <v>14</v>
      </c>
      <c r="L4" s="110" t="s">
        <v>15</v>
      </c>
      <c r="M4" s="110" t="s">
        <v>14</v>
      </c>
      <c r="N4" s="110" t="s">
        <v>15</v>
      </c>
      <c r="O4" s="141"/>
      <c r="P4" s="4" t="s">
        <v>14</v>
      </c>
      <c r="Q4" s="4" t="s">
        <v>15</v>
      </c>
      <c r="R4" s="4" t="s">
        <v>14</v>
      </c>
      <c r="S4" s="4" t="s">
        <v>15</v>
      </c>
      <c r="T4" s="136"/>
    </row>
    <row r="5" spans="1:20">
      <c r="A5" s="6" t="s">
        <v>16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7"/>
      <c r="R5" s="7"/>
      <c r="S5" s="7"/>
      <c r="T5" s="7"/>
    </row>
    <row r="6" spans="1:20">
      <c r="A6" s="9" t="s">
        <v>17</v>
      </c>
      <c r="B6" s="10" t="s">
        <v>18</v>
      </c>
      <c r="C6" s="11"/>
      <c r="D6" s="11">
        <f>C6*130000</f>
        <v>0</v>
      </c>
      <c r="E6" s="11">
        <v>9</v>
      </c>
      <c r="F6" s="11">
        <f t="shared" ref="F6:F27" si="0">E6*16000</f>
        <v>144000</v>
      </c>
      <c r="G6" s="11"/>
      <c r="H6" s="11">
        <f t="shared" ref="H6:H27" si="1">G6*16000</f>
        <v>0</v>
      </c>
      <c r="I6" s="11"/>
      <c r="J6" s="11">
        <f>I6*19000</f>
        <v>0</v>
      </c>
      <c r="K6" s="11">
        <v>22</v>
      </c>
      <c r="L6" s="11">
        <f t="shared" ref="L6:L27" si="2">K6*7900</f>
        <v>173800</v>
      </c>
      <c r="M6" s="11">
        <v>14</v>
      </c>
      <c r="N6" s="11">
        <f>M6*2800</f>
        <v>39200</v>
      </c>
      <c r="O6" s="11">
        <f t="shared" ref="O6:O27" si="3">D6+F6+H6+J6+L6+N6</f>
        <v>357000</v>
      </c>
      <c r="P6" s="11">
        <f t="shared" ref="P6:P27" si="4">E6+G6</f>
        <v>9</v>
      </c>
      <c r="Q6" s="11">
        <f t="shared" ref="Q6:Q27" si="5">P6*3800</f>
        <v>34200</v>
      </c>
      <c r="R6" s="11"/>
      <c r="S6" s="11">
        <f>R6*24000</f>
        <v>0</v>
      </c>
      <c r="T6" s="11">
        <f>Q6+S6</f>
        <v>34200</v>
      </c>
    </row>
    <row r="7" spans="1:20">
      <c r="A7" s="9" t="s">
        <v>19</v>
      </c>
      <c r="B7" s="10" t="s">
        <v>20</v>
      </c>
      <c r="C7" s="11"/>
      <c r="D7" s="11">
        <f>C7*130000</f>
        <v>0</v>
      </c>
      <c r="E7" s="11"/>
      <c r="F7" s="11">
        <f t="shared" si="0"/>
        <v>0</v>
      </c>
      <c r="G7" s="11">
        <v>2</v>
      </c>
      <c r="H7" s="11">
        <f t="shared" si="1"/>
        <v>32000</v>
      </c>
      <c r="I7" s="11">
        <v>1</v>
      </c>
      <c r="J7" s="11">
        <f>I7*19000</f>
        <v>19000</v>
      </c>
      <c r="K7" s="11">
        <v>6</v>
      </c>
      <c r="L7" s="11">
        <f t="shared" si="2"/>
        <v>47400</v>
      </c>
      <c r="M7" s="11">
        <v>1</v>
      </c>
      <c r="N7" s="11">
        <f t="shared" ref="N7:N27" si="6">M7*2800</f>
        <v>2800</v>
      </c>
      <c r="O7" s="11">
        <f t="shared" si="3"/>
        <v>101200</v>
      </c>
      <c r="P7" s="11">
        <f t="shared" si="4"/>
        <v>2</v>
      </c>
      <c r="Q7" s="11">
        <f t="shared" si="5"/>
        <v>7600</v>
      </c>
      <c r="R7" s="11"/>
      <c r="S7" s="11">
        <f t="shared" ref="S7:S27" si="7">R7*24000</f>
        <v>0</v>
      </c>
      <c r="T7" s="11">
        <f t="shared" ref="T7:T27" si="8">Q7+S7</f>
        <v>7600</v>
      </c>
    </row>
    <row r="8" spans="1:20">
      <c r="A8" s="9" t="s">
        <v>21</v>
      </c>
      <c r="B8" s="10" t="s">
        <v>22</v>
      </c>
      <c r="C8" s="11"/>
      <c r="D8" s="11">
        <f>C8*130000</f>
        <v>0</v>
      </c>
      <c r="E8" s="11"/>
      <c r="F8" s="11">
        <f t="shared" si="0"/>
        <v>0</v>
      </c>
      <c r="G8" s="11">
        <v>3</v>
      </c>
      <c r="H8" s="11">
        <f t="shared" si="1"/>
        <v>48000</v>
      </c>
      <c r="I8" s="11">
        <v>1</v>
      </c>
      <c r="J8" s="11">
        <f t="shared" ref="J8:J27" si="9">I8*19000</f>
        <v>19000</v>
      </c>
      <c r="K8" s="11">
        <v>4</v>
      </c>
      <c r="L8" s="11">
        <f t="shared" si="2"/>
        <v>31600</v>
      </c>
      <c r="M8" s="11"/>
      <c r="N8" s="11">
        <f t="shared" si="6"/>
        <v>0</v>
      </c>
      <c r="O8" s="11">
        <f t="shared" si="3"/>
        <v>98600</v>
      </c>
      <c r="P8" s="11">
        <f t="shared" si="4"/>
        <v>3</v>
      </c>
      <c r="Q8" s="11">
        <f t="shared" si="5"/>
        <v>11400</v>
      </c>
      <c r="R8" s="11"/>
      <c r="S8" s="11">
        <f t="shared" si="7"/>
        <v>0</v>
      </c>
      <c r="T8" s="11">
        <f t="shared" si="8"/>
        <v>11400</v>
      </c>
    </row>
    <row r="9" spans="1:20">
      <c r="A9" s="9" t="s">
        <v>23</v>
      </c>
      <c r="B9" s="10" t="s">
        <v>24</v>
      </c>
      <c r="C9" s="11"/>
      <c r="D9" s="11">
        <f t="shared" ref="D9:D27" si="10">C9*130000</f>
        <v>0</v>
      </c>
      <c r="E9" s="11"/>
      <c r="F9" s="11">
        <f t="shared" si="0"/>
        <v>0</v>
      </c>
      <c r="G9" s="11"/>
      <c r="H9" s="11">
        <f t="shared" si="1"/>
        <v>0</v>
      </c>
      <c r="I9" s="11"/>
      <c r="J9" s="11">
        <f t="shared" si="9"/>
        <v>0</v>
      </c>
      <c r="K9" s="11"/>
      <c r="L9" s="11">
        <f t="shared" si="2"/>
        <v>0</v>
      </c>
      <c r="M9" s="11"/>
      <c r="N9" s="11">
        <f t="shared" si="6"/>
        <v>0</v>
      </c>
      <c r="O9" s="11">
        <f t="shared" si="3"/>
        <v>0</v>
      </c>
      <c r="P9" s="11">
        <f t="shared" si="4"/>
        <v>0</v>
      </c>
      <c r="Q9" s="11">
        <f t="shared" si="5"/>
        <v>0</v>
      </c>
      <c r="R9" s="11"/>
      <c r="S9" s="11">
        <f t="shared" si="7"/>
        <v>0</v>
      </c>
      <c r="T9" s="11">
        <f t="shared" si="8"/>
        <v>0</v>
      </c>
    </row>
    <row r="10" spans="1:20">
      <c r="A10" s="9" t="s">
        <v>25</v>
      </c>
      <c r="B10" s="10" t="s">
        <v>26</v>
      </c>
      <c r="C10" s="11"/>
      <c r="D10" s="11">
        <f t="shared" si="10"/>
        <v>0</v>
      </c>
      <c r="E10" s="11"/>
      <c r="F10" s="11">
        <f t="shared" si="0"/>
        <v>0</v>
      </c>
      <c r="G10" s="11">
        <v>4</v>
      </c>
      <c r="H10" s="11">
        <f t="shared" si="1"/>
        <v>64000</v>
      </c>
      <c r="I10" s="11"/>
      <c r="J10" s="11">
        <f t="shared" si="9"/>
        <v>0</v>
      </c>
      <c r="K10" s="11">
        <v>4</v>
      </c>
      <c r="L10" s="11">
        <f t="shared" si="2"/>
        <v>31600</v>
      </c>
      <c r="M10" s="11"/>
      <c r="N10" s="11">
        <f t="shared" si="6"/>
        <v>0</v>
      </c>
      <c r="O10" s="11">
        <f t="shared" si="3"/>
        <v>95600</v>
      </c>
      <c r="P10" s="11">
        <f t="shared" si="4"/>
        <v>4</v>
      </c>
      <c r="Q10" s="11">
        <f t="shared" si="5"/>
        <v>15200</v>
      </c>
      <c r="R10" s="11"/>
      <c r="S10" s="11">
        <f t="shared" si="7"/>
        <v>0</v>
      </c>
      <c r="T10" s="11">
        <f t="shared" si="8"/>
        <v>15200</v>
      </c>
    </row>
    <row r="11" spans="1:20">
      <c r="A11" s="9" t="s">
        <v>27</v>
      </c>
      <c r="B11" s="10" t="s">
        <v>28</v>
      </c>
      <c r="C11" s="11"/>
      <c r="D11" s="11">
        <f t="shared" si="10"/>
        <v>0</v>
      </c>
      <c r="E11" s="11"/>
      <c r="F11" s="11">
        <f t="shared" si="0"/>
        <v>0</v>
      </c>
      <c r="G11" s="11"/>
      <c r="H11" s="11">
        <f t="shared" si="1"/>
        <v>0</v>
      </c>
      <c r="I11" s="11"/>
      <c r="J11" s="11">
        <f t="shared" si="9"/>
        <v>0</v>
      </c>
      <c r="K11" s="11">
        <v>3</v>
      </c>
      <c r="L11" s="11">
        <f t="shared" si="2"/>
        <v>23700</v>
      </c>
      <c r="M11" s="11"/>
      <c r="N11" s="11">
        <f t="shared" si="6"/>
        <v>0</v>
      </c>
      <c r="O11" s="11">
        <f t="shared" si="3"/>
        <v>23700</v>
      </c>
      <c r="P11" s="11">
        <f t="shared" si="4"/>
        <v>0</v>
      </c>
      <c r="Q11" s="11">
        <f t="shared" si="5"/>
        <v>0</v>
      </c>
      <c r="R11" s="11"/>
      <c r="S11" s="11">
        <f t="shared" si="7"/>
        <v>0</v>
      </c>
      <c r="T11" s="11">
        <f t="shared" si="8"/>
        <v>0</v>
      </c>
    </row>
    <row r="12" spans="1:20">
      <c r="A12" s="9" t="s">
        <v>29</v>
      </c>
      <c r="B12" s="10" t="s">
        <v>30</v>
      </c>
      <c r="C12" s="11"/>
      <c r="D12" s="11">
        <f t="shared" si="10"/>
        <v>0</v>
      </c>
      <c r="E12" s="11"/>
      <c r="F12" s="11">
        <f t="shared" si="0"/>
        <v>0</v>
      </c>
      <c r="G12" s="11"/>
      <c r="H12" s="11">
        <f t="shared" si="1"/>
        <v>0</v>
      </c>
      <c r="I12" s="11"/>
      <c r="J12" s="11">
        <f t="shared" si="9"/>
        <v>0</v>
      </c>
      <c r="K12" s="11">
        <v>3</v>
      </c>
      <c r="L12" s="11">
        <f t="shared" si="2"/>
        <v>23700</v>
      </c>
      <c r="M12" s="11"/>
      <c r="N12" s="11">
        <f t="shared" si="6"/>
        <v>0</v>
      </c>
      <c r="O12" s="11">
        <f t="shared" si="3"/>
        <v>23700</v>
      </c>
      <c r="P12" s="11">
        <f t="shared" si="4"/>
        <v>0</v>
      </c>
      <c r="Q12" s="11">
        <f t="shared" si="5"/>
        <v>0</v>
      </c>
      <c r="R12" s="11"/>
      <c r="S12" s="11">
        <f t="shared" si="7"/>
        <v>0</v>
      </c>
      <c r="T12" s="11">
        <f t="shared" si="8"/>
        <v>0</v>
      </c>
    </row>
    <row r="13" spans="1:20">
      <c r="A13" s="9" t="s">
        <v>31</v>
      </c>
      <c r="B13" s="10" t="s">
        <v>32</v>
      </c>
      <c r="C13" s="11"/>
      <c r="D13" s="11">
        <f t="shared" si="10"/>
        <v>0</v>
      </c>
      <c r="E13" s="11">
        <v>9</v>
      </c>
      <c r="F13" s="11">
        <f t="shared" si="0"/>
        <v>144000</v>
      </c>
      <c r="G13" s="11"/>
      <c r="H13" s="11">
        <f t="shared" si="1"/>
        <v>0</v>
      </c>
      <c r="I13" s="11">
        <v>1</v>
      </c>
      <c r="J13" s="11">
        <f t="shared" si="9"/>
        <v>19000</v>
      </c>
      <c r="K13" s="11">
        <v>2</v>
      </c>
      <c r="L13" s="11">
        <f t="shared" si="2"/>
        <v>15800</v>
      </c>
      <c r="M13" s="11">
        <v>4</v>
      </c>
      <c r="N13" s="11">
        <v>12000</v>
      </c>
      <c r="O13" s="11">
        <f t="shared" si="3"/>
        <v>190800</v>
      </c>
      <c r="P13" s="11">
        <f t="shared" si="4"/>
        <v>9</v>
      </c>
      <c r="Q13" s="11">
        <f t="shared" si="5"/>
        <v>34200</v>
      </c>
      <c r="R13" s="11"/>
      <c r="S13" s="11">
        <f t="shared" si="7"/>
        <v>0</v>
      </c>
      <c r="T13" s="11">
        <f t="shared" si="8"/>
        <v>34200</v>
      </c>
    </row>
    <row r="14" spans="1:20" s="12" customFormat="1">
      <c r="A14" s="9" t="s">
        <v>33</v>
      </c>
      <c r="B14" s="10" t="s">
        <v>34</v>
      </c>
      <c r="C14" s="11">
        <v>1</v>
      </c>
      <c r="D14" s="11">
        <f t="shared" si="10"/>
        <v>130000</v>
      </c>
      <c r="E14" s="11">
        <v>1</v>
      </c>
      <c r="F14" s="11">
        <f t="shared" si="0"/>
        <v>16000</v>
      </c>
      <c r="G14" s="11"/>
      <c r="H14" s="11">
        <f t="shared" si="1"/>
        <v>0</v>
      </c>
      <c r="I14" s="11">
        <v>1</v>
      </c>
      <c r="J14" s="11">
        <f t="shared" si="9"/>
        <v>19000</v>
      </c>
      <c r="K14" s="11">
        <v>6</v>
      </c>
      <c r="L14" s="11">
        <f t="shared" si="2"/>
        <v>47400</v>
      </c>
      <c r="M14" s="11"/>
      <c r="N14" s="11">
        <f>M14*2800</f>
        <v>0</v>
      </c>
      <c r="O14" s="11">
        <f t="shared" si="3"/>
        <v>212400</v>
      </c>
      <c r="P14" s="11">
        <f t="shared" si="4"/>
        <v>1</v>
      </c>
      <c r="Q14" s="11">
        <f t="shared" si="5"/>
        <v>3800</v>
      </c>
      <c r="R14" s="11">
        <v>1</v>
      </c>
      <c r="S14" s="11">
        <v>20000</v>
      </c>
      <c r="T14" s="11">
        <f t="shared" si="8"/>
        <v>23800</v>
      </c>
    </row>
    <row r="15" spans="1:20" s="12" customFormat="1">
      <c r="A15" s="9" t="s">
        <v>35</v>
      </c>
      <c r="B15" s="10" t="s">
        <v>36</v>
      </c>
      <c r="C15" s="11"/>
      <c r="D15" s="11">
        <f t="shared" si="10"/>
        <v>0</v>
      </c>
      <c r="E15" s="11">
        <v>3</v>
      </c>
      <c r="F15" s="11">
        <f t="shared" si="0"/>
        <v>48000</v>
      </c>
      <c r="G15" s="11">
        <v>1</v>
      </c>
      <c r="H15" s="11">
        <f t="shared" si="1"/>
        <v>16000</v>
      </c>
      <c r="I15" s="11">
        <v>5</v>
      </c>
      <c r="J15" s="11">
        <f t="shared" si="9"/>
        <v>95000</v>
      </c>
      <c r="K15" s="11"/>
      <c r="L15" s="11">
        <f t="shared" si="2"/>
        <v>0</v>
      </c>
      <c r="M15" s="11"/>
      <c r="N15" s="11">
        <f t="shared" si="6"/>
        <v>0</v>
      </c>
      <c r="O15" s="11">
        <f t="shared" si="3"/>
        <v>159000</v>
      </c>
      <c r="P15" s="11">
        <f t="shared" si="4"/>
        <v>4</v>
      </c>
      <c r="Q15" s="11">
        <f t="shared" si="5"/>
        <v>15200</v>
      </c>
      <c r="R15" s="11"/>
      <c r="S15" s="11">
        <f t="shared" si="7"/>
        <v>0</v>
      </c>
      <c r="T15" s="11">
        <f t="shared" si="8"/>
        <v>15200</v>
      </c>
    </row>
    <row r="16" spans="1:20">
      <c r="A16" s="9" t="s">
        <v>37</v>
      </c>
      <c r="B16" s="10" t="s">
        <v>38</v>
      </c>
      <c r="C16" s="11"/>
      <c r="D16" s="11">
        <f t="shared" si="10"/>
        <v>0</v>
      </c>
      <c r="E16" s="11"/>
      <c r="F16" s="11">
        <f t="shared" si="0"/>
        <v>0</v>
      </c>
      <c r="G16" s="11"/>
      <c r="H16" s="11">
        <f t="shared" si="1"/>
        <v>0</v>
      </c>
      <c r="I16" s="11">
        <v>1</v>
      </c>
      <c r="J16" s="11">
        <f t="shared" si="9"/>
        <v>19000</v>
      </c>
      <c r="K16" s="11"/>
      <c r="L16" s="11">
        <f t="shared" si="2"/>
        <v>0</v>
      </c>
      <c r="M16" s="11"/>
      <c r="N16" s="11">
        <f t="shared" si="6"/>
        <v>0</v>
      </c>
      <c r="O16" s="11">
        <f t="shared" si="3"/>
        <v>19000</v>
      </c>
      <c r="P16" s="11">
        <f t="shared" si="4"/>
        <v>0</v>
      </c>
      <c r="Q16" s="11">
        <f t="shared" si="5"/>
        <v>0</v>
      </c>
      <c r="R16" s="11"/>
      <c r="S16" s="11">
        <f t="shared" si="7"/>
        <v>0</v>
      </c>
      <c r="T16" s="11">
        <f t="shared" si="8"/>
        <v>0</v>
      </c>
    </row>
    <row r="17" spans="1:20">
      <c r="A17" s="9" t="s">
        <v>39</v>
      </c>
      <c r="B17" s="10" t="s">
        <v>40</v>
      </c>
      <c r="C17" s="11"/>
      <c r="D17" s="11">
        <f t="shared" si="10"/>
        <v>0</v>
      </c>
      <c r="E17" s="11"/>
      <c r="F17" s="11">
        <f t="shared" si="0"/>
        <v>0</v>
      </c>
      <c r="G17" s="11"/>
      <c r="H17" s="11">
        <f t="shared" si="1"/>
        <v>0</v>
      </c>
      <c r="I17" s="11"/>
      <c r="J17" s="11">
        <f t="shared" si="9"/>
        <v>0</v>
      </c>
      <c r="K17" s="11"/>
      <c r="L17" s="11">
        <f t="shared" si="2"/>
        <v>0</v>
      </c>
      <c r="M17" s="11"/>
      <c r="N17" s="11">
        <f t="shared" si="6"/>
        <v>0</v>
      </c>
      <c r="O17" s="11">
        <f t="shared" si="3"/>
        <v>0</v>
      </c>
      <c r="P17" s="11">
        <f t="shared" si="4"/>
        <v>0</v>
      </c>
      <c r="Q17" s="11">
        <f t="shared" si="5"/>
        <v>0</v>
      </c>
      <c r="R17" s="11"/>
      <c r="S17" s="11">
        <f t="shared" si="7"/>
        <v>0</v>
      </c>
      <c r="T17" s="11">
        <f t="shared" si="8"/>
        <v>0</v>
      </c>
    </row>
    <row r="18" spans="1:20">
      <c r="A18" s="9" t="s">
        <v>41</v>
      </c>
      <c r="B18" s="10" t="s">
        <v>42</v>
      </c>
      <c r="C18" s="11"/>
      <c r="D18" s="11">
        <f t="shared" si="10"/>
        <v>0</v>
      </c>
      <c r="E18" s="11">
        <v>4</v>
      </c>
      <c r="F18" s="11">
        <f t="shared" si="0"/>
        <v>64000</v>
      </c>
      <c r="G18" s="11"/>
      <c r="H18" s="11">
        <f t="shared" si="1"/>
        <v>0</v>
      </c>
      <c r="I18" s="11"/>
      <c r="J18" s="11">
        <f t="shared" si="9"/>
        <v>0</v>
      </c>
      <c r="K18" s="11"/>
      <c r="L18" s="11">
        <f t="shared" si="2"/>
        <v>0</v>
      </c>
      <c r="M18" s="11"/>
      <c r="N18" s="11">
        <f t="shared" si="6"/>
        <v>0</v>
      </c>
      <c r="O18" s="11">
        <f t="shared" si="3"/>
        <v>64000</v>
      </c>
      <c r="P18" s="11">
        <f t="shared" si="4"/>
        <v>4</v>
      </c>
      <c r="Q18" s="11">
        <f t="shared" si="5"/>
        <v>15200</v>
      </c>
      <c r="R18" s="11"/>
      <c r="S18" s="11">
        <f t="shared" si="7"/>
        <v>0</v>
      </c>
      <c r="T18" s="11">
        <f t="shared" si="8"/>
        <v>15200</v>
      </c>
    </row>
    <row r="19" spans="1:20">
      <c r="A19" s="9" t="s">
        <v>43</v>
      </c>
      <c r="B19" s="10" t="s">
        <v>44</v>
      </c>
      <c r="C19" s="11"/>
      <c r="D19" s="11">
        <f t="shared" si="10"/>
        <v>0</v>
      </c>
      <c r="E19" s="11"/>
      <c r="F19" s="11">
        <f t="shared" si="0"/>
        <v>0</v>
      </c>
      <c r="G19" s="11"/>
      <c r="H19" s="11">
        <f t="shared" si="1"/>
        <v>0</v>
      </c>
      <c r="I19" s="11"/>
      <c r="J19" s="11">
        <f t="shared" si="9"/>
        <v>0</v>
      </c>
      <c r="K19" s="11">
        <v>5</v>
      </c>
      <c r="L19" s="11">
        <f t="shared" si="2"/>
        <v>39500</v>
      </c>
      <c r="M19" s="11">
        <v>4</v>
      </c>
      <c r="N19" s="11">
        <f t="shared" si="6"/>
        <v>11200</v>
      </c>
      <c r="O19" s="11">
        <f t="shared" si="3"/>
        <v>50700</v>
      </c>
      <c r="P19" s="11">
        <f t="shared" si="4"/>
        <v>0</v>
      </c>
      <c r="Q19" s="11">
        <f t="shared" si="5"/>
        <v>0</v>
      </c>
      <c r="R19" s="11"/>
      <c r="S19" s="11">
        <f t="shared" si="7"/>
        <v>0</v>
      </c>
      <c r="T19" s="11">
        <f t="shared" si="8"/>
        <v>0</v>
      </c>
    </row>
    <row r="20" spans="1:20">
      <c r="A20" s="9" t="s">
        <v>45</v>
      </c>
      <c r="B20" s="13" t="s">
        <v>46</v>
      </c>
      <c r="C20" s="14"/>
      <c r="D20" s="11">
        <f t="shared" si="10"/>
        <v>0</v>
      </c>
      <c r="E20" s="14"/>
      <c r="F20" s="11">
        <f t="shared" si="0"/>
        <v>0</v>
      </c>
      <c r="G20" s="14"/>
      <c r="H20" s="11">
        <f t="shared" si="1"/>
        <v>0</v>
      </c>
      <c r="I20" s="14"/>
      <c r="J20" s="11">
        <f t="shared" si="9"/>
        <v>0</v>
      </c>
      <c r="K20" s="14">
        <v>3</v>
      </c>
      <c r="L20" s="11">
        <f t="shared" si="2"/>
        <v>23700</v>
      </c>
      <c r="M20" s="14"/>
      <c r="N20" s="11">
        <f t="shared" si="6"/>
        <v>0</v>
      </c>
      <c r="O20" s="11">
        <f t="shared" si="3"/>
        <v>23700</v>
      </c>
      <c r="P20" s="11">
        <f t="shared" si="4"/>
        <v>0</v>
      </c>
      <c r="Q20" s="11">
        <f t="shared" si="5"/>
        <v>0</v>
      </c>
      <c r="R20" s="14"/>
      <c r="S20" s="11">
        <f t="shared" si="7"/>
        <v>0</v>
      </c>
      <c r="T20" s="11">
        <f t="shared" si="8"/>
        <v>0</v>
      </c>
    </row>
    <row r="21" spans="1:20">
      <c r="A21" s="9" t="s">
        <v>47</v>
      </c>
      <c r="B21" s="10" t="s">
        <v>48</v>
      </c>
      <c r="C21" s="11"/>
      <c r="D21" s="11">
        <f t="shared" si="10"/>
        <v>0</v>
      </c>
      <c r="E21" s="11">
        <v>19</v>
      </c>
      <c r="F21" s="11">
        <f t="shared" si="0"/>
        <v>304000</v>
      </c>
      <c r="G21" s="11">
        <v>2</v>
      </c>
      <c r="H21" s="11">
        <f t="shared" si="1"/>
        <v>32000</v>
      </c>
      <c r="I21" s="11"/>
      <c r="J21" s="11">
        <f t="shared" si="9"/>
        <v>0</v>
      </c>
      <c r="K21" s="11">
        <v>41</v>
      </c>
      <c r="L21" s="11">
        <f t="shared" si="2"/>
        <v>323900</v>
      </c>
      <c r="M21" s="11">
        <v>116</v>
      </c>
      <c r="N21" s="11">
        <f t="shared" si="6"/>
        <v>324800</v>
      </c>
      <c r="O21" s="11">
        <f t="shared" si="3"/>
        <v>984700</v>
      </c>
      <c r="P21" s="11">
        <f t="shared" si="4"/>
        <v>21</v>
      </c>
      <c r="Q21" s="11">
        <f t="shared" si="5"/>
        <v>79800</v>
      </c>
      <c r="R21" s="11"/>
      <c r="S21" s="11">
        <f t="shared" si="7"/>
        <v>0</v>
      </c>
      <c r="T21" s="11">
        <f t="shared" si="8"/>
        <v>79800</v>
      </c>
    </row>
    <row r="22" spans="1:20">
      <c r="A22" s="9" t="s">
        <v>49</v>
      </c>
      <c r="B22" s="10" t="s">
        <v>50</v>
      </c>
      <c r="C22" s="11"/>
      <c r="D22" s="11">
        <f t="shared" si="10"/>
        <v>0</v>
      </c>
      <c r="E22" s="11"/>
      <c r="F22" s="11">
        <f t="shared" si="0"/>
        <v>0</v>
      </c>
      <c r="G22" s="11"/>
      <c r="H22" s="11">
        <f t="shared" si="1"/>
        <v>0</v>
      </c>
      <c r="I22" s="11">
        <v>1</v>
      </c>
      <c r="J22" s="11">
        <f t="shared" si="9"/>
        <v>19000</v>
      </c>
      <c r="K22" s="11"/>
      <c r="L22" s="11">
        <f t="shared" si="2"/>
        <v>0</v>
      </c>
      <c r="M22" s="11"/>
      <c r="N22" s="11">
        <f t="shared" si="6"/>
        <v>0</v>
      </c>
      <c r="O22" s="11">
        <f t="shared" si="3"/>
        <v>19000</v>
      </c>
      <c r="P22" s="11">
        <f t="shared" si="4"/>
        <v>0</v>
      </c>
      <c r="Q22" s="11">
        <f t="shared" si="5"/>
        <v>0</v>
      </c>
      <c r="R22" s="11"/>
      <c r="S22" s="11">
        <f t="shared" si="7"/>
        <v>0</v>
      </c>
      <c r="T22" s="11">
        <f t="shared" si="8"/>
        <v>0</v>
      </c>
    </row>
    <row r="23" spans="1:20">
      <c r="A23" s="9" t="s">
        <v>51</v>
      </c>
      <c r="B23" s="10" t="s">
        <v>52</v>
      </c>
      <c r="C23" s="11"/>
      <c r="D23" s="11">
        <f t="shared" si="10"/>
        <v>0</v>
      </c>
      <c r="E23" s="11">
        <v>2</v>
      </c>
      <c r="F23" s="11">
        <f t="shared" si="0"/>
        <v>32000</v>
      </c>
      <c r="G23" s="11"/>
      <c r="H23" s="11">
        <f t="shared" si="1"/>
        <v>0</v>
      </c>
      <c r="I23" s="11"/>
      <c r="J23" s="11">
        <f t="shared" si="9"/>
        <v>0</v>
      </c>
      <c r="K23" s="11"/>
      <c r="L23" s="11">
        <f t="shared" si="2"/>
        <v>0</v>
      </c>
      <c r="M23" s="11"/>
      <c r="N23" s="11">
        <f t="shared" si="6"/>
        <v>0</v>
      </c>
      <c r="O23" s="11">
        <f t="shared" si="3"/>
        <v>32000</v>
      </c>
      <c r="P23" s="11">
        <f t="shared" si="4"/>
        <v>2</v>
      </c>
      <c r="Q23" s="11">
        <f t="shared" si="5"/>
        <v>7600</v>
      </c>
      <c r="R23" s="11"/>
      <c r="S23" s="11">
        <f t="shared" si="7"/>
        <v>0</v>
      </c>
      <c r="T23" s="11">
        <f t="shared" si="8"/>
        <v>7600</v>
      </c>
    </row>
    <row r="24" spans="1:20">
      <c r="A24" s="9" t="s">
        <v>53</v>
      </c>
      <c r="B24" s="10" t="s">
        <v>54</v>
      </c>
      <c r="C24" s="11"/>
      <c r="D24" s="11">
        <f t="shared" si="10"/>
        <v>0</v>
      </c>
      <c r="E24" s="11">
        <v>8</v>
      </c>
      <c r="F24" s="11">
        <f t="shared" si="0"/>
        <v>128000</v>
      </c>
      <c r="G24" s="11"/>
      <c r="H24" s="11">
        <f t="shared" si="1"/>
        <v>0</v>
      </c>
      <c r="I24" s="11"/>
      <c r="J24" s="11">
        <f t="shared" si="9"/>
        <v>0</v>
      </c>
      <c r="K24" s="11"/>
      <c r="L24" s="11">
        <f t="shared" si="2"/>
        <v>0</v>
      </c>
      <c r="M24" s="11"/>
      <c r="N24" s="11">
        <f t="shared" si="6"/>
        <v>0</v>
      </c>
      <c r="O24" s="11">
        <f t="shared" si="3"/>
        <v>128000</v>
      </c>
      <c r="P24" s="11">
        <f t="shared" si="4"/>
        <v>8</v>
      </c>
      <c r="Q24" s="11">
        <f t="shared" si="5"/>
        <v>30400</v>
      </c>
      <c r="R24" s="11"/>
      <c r="S24" s="11">
        <f t="shared" si="7"/>
        <v>0</v>
      </c>
      <c r="T24" s="11">
        <f t="shared" si="8"/>
        <v>30400</v>
      </c>
    </row>
    <row r="25" spans="1:20">
      <c r="A25" s="9" t="s">
        <v>55</v>
      </c>
      <c r="B25" s="10" t="s">
        <v>56</v>
      </c>
      <c r="C25" s="11"/>
      <c r="D25" s="11">
        <f t="shared" si="10"/>
        <v>0</v>
      </c>
      <c r="E25" s="11"/>
      <c r="F25" s="11">
        <f t="shared" si="0"/>
        <v>0</v>
      </c>
      <c r="G25" s="11">
        <v>2</v>
      </c>
      <c r="H25" s="11">
        <f t="shared" si="1"/>
        <v>32000</v>
      </c>
      <c r="I25" s="11">
        <v>1</v>
      </c>
      <c r="J25" s="11">
        <f t="shared" si="9"/>
        <v>19000</v>
      </c>
      <c r="K25" s="11">
        <v>3</v>
      </c>
      <c r="L25" s="11">
        <f t="shared" si="2"/>
        <v>23700</v>
      </c>
      <c r="M25" s="11"/>
      <c r="N25" s="11">
        <f t="shared" si="6"/>
        <v>0</v>
      </c>
      <c r="O25" s="11">
        <f t="shared" si="3"/>
        <v>74700</v>
      </c>
      <c r="P25" s="11">
        <f t="shared" si="4"/>
        <v>2</v>
      </c>
      <c r="Q25" s="11">
        <f t="shared" si="5"/>
        <v>7600</v>
      </c>
      <c r="R25" s="11"/>
      <c r="S25" s="11">
        <f t="shared" si="7"/>
        <v>0</v>
      </c>
      <c r="T25" s="11">
        <f t="shared" si="8"/>
        <v>7600</v>
      </c>
    </row>
    <row r="26" spans="1:20">
      <c r="A26" s="9" t="s">
        <v>57</v>
      </c>
      <c r="B26" s="10" t="s">
        <v>58</v>
      </c>
      <c r="C26" s="11"/>
      <c r="D26" s="11">
        <f t="shared" si="10"/>
        <v>0</v>
      </c>
      <c r="E26" s="11"/>
      <c r="F26" s="11">
        <f t="shared" si="0"/>
        <v>0</v>
      </c>
      <c r="G26" s="11"/>
      <c r="H26" s="11">
        <f t="shared" si="1"/>
        <v>0</v>
      </c>
      <c r="I26" s="11">
        <v>1</v>
      </c>
      <c r="J26" s="11">
        <f t="shared" si="9"/>
        <v>19000</v>
      </c>
      <c r="K26" s="11"/>
      <c r="L26" s="11">
        <f t="shared" si="2"/>
        <v>0</v>
      </c>
      <c r="M26" s="11"/>
      <c r="N26" s="11">
        <f t="shared" si="6"/>
        <v>0</v>
      </c>
      <c r="O26" s="11">
        <f t="shared" si="3"/>
        <v>19000</v>
      </c>
      <c r="P26" s="11">
        <f t="shared" si="4"/>
        <v>0</v>
      </c>
      <c r="Q26" s="11">
        <f t="shared" si="5"/>
        <v>0</v>
      </c>
      <c r="R26" s="11"/>
      <c r="S26" s="11">
        <f t="shared" si="7"/>
        <v>0</v>
      </c>
      <c r="T26" s="11">
        <f t="shared" si="8"/>
        <v>0</v>
      </c>
    </row>
    <row r="27" spans="1:20">
      <c r="A27" s="9" t="s">
        <v>59</v>
      </c>
      <c r="B27" s="10" t="s">
        <v>60</v>
      </c>
      <c r="C27" s="11"/>
      <c r="D27" s="11">
        <f t="shared" si="10"/>
        <v>0</v>
      </c>
      <c r="E27" s="11"/>
      <c r="F27" s="11">
        <f t="shared" si="0"/>
        <v>0</v>
      </c>
      <c r="G27" s="11">
        <v>2</v>
      </c>
      <c r="H27" s="11">
        <f t="shared" si="1"/>
        <v>32000</v>
      </c>
      <c r="I27" s="11">
        <v>1</v>
      </c>
      <c r="J27" s="11">
        <f t="shared" si="9"/>
        <v>19000</v>
      </c>
      <c r="K27" s="11"/>
      <c r="L27" s="11">
        <f t="shared" si="2"/>
        <v>0</v>
      </c>
      <c r="M27" s="11"/>
      <c r="N27" s="11">
        <f t="shared" si="6"/>
        <v>0</v>
      </c>
      <c r="O27" s="11">
        <f t="shared" si="3"/>
        <v>51000</v>
      </c>
      <c r="P27" s="11">
        <f t="shared" si="4"/>
        <v>2</v>
      </c>
      <c r="Q27" s="11">
        <f t="shared" si="5"/>
        <v>7600</v>
      </c>
      <c r="R27" s="11"/>
      <c r="S27" s="11">
        <f t="shared" si="7"/>
        <v>0</v>
      </c>
      <c r="T27" s="11">
        <f t="shared" si="8"/>
        <v>7600</v>
      </c>
    </row>
    <row r="28" spans="1:20">
      <c r="A28" s="137" t="s">
        <v>61</v>
      </c>
      <c r="B28" s="138"/>
      <c r="C28" s="15">
        <f t="shared" ref="C28:T28" si="11">SUM(C6:C27)</f>
        <v>1</v>
      </c>
      <c r="D28" s="15">
        <f t="shared" si="11"/>
        <v>130000</v>
      </c>
      <c r="E28" s="15">
        <f t="shared" si="11"/>
        <v>55</v>
      </c>
      <c r="F28" s="15">
        <f t="shared" si="11"/>
        <v>880000</v>
      </c>
      <c r="G28" s="15">
        <f t="shared" si="11"/>
        <v>16</v>
      </c>
      <c r="H28" s="15">
        <f t="shared" si="11"/>
        <v>256000</v>
      </c>
      <c r="I28" s="15">
        <f t="shared" si="11"/>
        <v>14</v>
      </c>
      <c r="J28" s="15">
        <f t="shared" si="11"/>
        <v>266000</v>
      </c>
      <c r="K28" s="15">
        <f t="shared" si="11"/>
        <v>102</v>
      </c>
      <c r="L28" s="15">
        <f t="shared" si="11"/>
        <v>805800</v>
      </c>
      <c r="M28" s="15">
        <f t="shared" si="11"/>
        <v>139</v>
      </c>
      <c r="N28" s="15">
        <f t="shared" si="11"/>
        <v>390000</v>
      </c>
      <c r="O28" s="15">
        <f t="shared" si="11"/>
        <v>2727800</v>
      </c>
      <c r="P28" s="15">
        <f t="shared" si="11"/>
        <v>71</v>
      </c>
      <c r="Q28" s="15">
        <f t="shared" si="11"/>
        <v>269800</v>
      </c>
      <c r="R28" s="15">
        <f t="shared" si="11"/>
        <v>1</v>
      </c>
      <c r="S28" s="15">
        <f t="shared" si="11"/>
        <v>20000</v>
      </c>
      <c r="T28" s="15">
        <f t="shared" si="11"/>
        <v>289800</v>
      </c>
    </row>
    <row r="29" spans="1:20" ht="3.75" customHeight="1">
      <c r="A29" s="16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ht="3.75" customHeight="1">
      <c r="A30" s="16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>
      <c r="A31" s="18" t="s">
        <v>62</v>
      </c>
      <c r="B31" s="18"/>
      <c r="C31" s="19"/>
      <c r="D31" s="11"/>
      <c r="E31" s="19"/>
      <c r="F31" s="11"/>
      <c r="G31" s="19"/>
      <c r="H31" s="11"/>
      <c r="I31" s="19"/>
      <c r="J31" s="11"/>
      <c r="K31" s="19"/>
      <c r="L31" s="11"/>
      <c r="M31" s="19"/>
      <c r="N31" s="11"/>
      <c r="O31" s="11"/>
      <c r="P31" s="19"/>
      <c r="Q31" s="11"/>
      <c r="R31" s="19"/>
      <c r="S31" s="11"/>
      <c r="T31" s="11"/>
    </row>
    <row r="32" spans="1:20">
      <c r="A32" s="20" t="s">
        <v>63</v>
      </c>
      <c r="B32" s="21" t="s">
        <v>64</v>
      </c>
      <c r="C32" s="11"/>
      <c r="D32" s="11">
        <f t="shared" ref="D32:D40" si="12">C32*130000</f>
        <v>0</v>
      </c>
      <c r="E32" s="11"/>
      <c r="F32" s="11">
        <f t="shared" ref="F32:F40" si="13">E32*16000</f>
        <v>0</v>
      </c>
      <c r="G32" s="11"/>
      <c r="H32" s="11">
        <f t="shared" ref="H32:H40" si="14">G32*16000</f>
        <v>0</v>
      </c>
      <c r="I32" s="11"/>
      <c r="J32" s="11">
        <f t="shared" ref="J32:J40" si="15">I32*19000</f>
        <v>0</v>
      </c>
      <c r="K32" s="11">
        <v>2</v>
      </c>
      <c r="L32" s="11">
        <f t="shared" ref="L32:L40" si="16">K32*7900</f>
        <v>15800</v>
      </c>
      <c r="M32" s="11">
        <v>1</v>
      </c>
      <c r="N32" s="11">
        <f t="shared" ref="N32:N40" si="17">M32*2800</f>
        <v>2800</v>
      </c>
      <c r="O32" s="11">
        <f t="shared" ref="O32:O40" si="18">D32+F32+H32+J32+L32+N32</f>
        <v>18600</v>
      </c>
      <c r="P32" s="11">
        <f t="shared" ref="P32:P40" si="19">E32+G32</f>
        <v>0</v>
      </c>
      <c r="Q32" s="11">
        <f t="shared" ref="Q32:Q40" si="20">P32*3800</f>
        <v>0</v>
      </c>
      <c r="R32" s="11"/>
      <c r="S32" s="11">
        <f t="shared" ref="S32:S40" si="21">R32*24000</f>
        <v>0</v>
      </c>
      <c r="T32" s="11">
        <f t="shared" ref="T32:T40" si="22">Q32+S32</f>
        <v>0</v>
      </c>
    </row>
    <row r="33" spans="1:20">
      <c r="A33" s="20" t="s">
        <v>65</v>
      </c>
      <c r="B33" s="21" t="s">
        <v>66</v>
      </c>
      <c r="C33" s="11"/>
      <c r="D33" s="11">
        <f t="shared" si="12"/>
        <v>0</v>
      </c>
      <c r="E33" s="11"/>
      <c r="F33" s="11">
        <f t="shared" si="13"/>
        <v>0</v>
      </c>
      <c r="G33" s="11">
        <v>1</v>
      </c>
      <c r="H33" s="11">
        <f t="shared" si="14"/>
        <v>16000</v>
      </c>
      <c r="I33" s="11"/>
      <c r="J33" s="11">
        <f t="shared" si="15"/>
        <v>0</v>
      </c>
      <c r="K33" s="11">
        <v>1</v>
      </c>
      <c r="L33" s="11">
        <f t="shared" si="16"/>
        <v>7900</v>
      </c>
      <c r="M33" s="11"/>
      <c r="N33" s="11">
        <f t="shared" si="17"/>
        <v>0</v>
      </c>
      <c r="O33" s="11">
        <f t="shared" si="18"/>
        <v>23900</v>
      </c>
      <c r="P33" s="11">
        <f t="shared" si="19"/>
        <v>1</v>
      </c>
      <c r="Q33" s="11">
        <f t="shared" si="20"/>
        <v>3800</v>
      </c>
      <c r="R33" s="11"/>
      <c r="S33" s="11">
        <f t="shared" si="21"/>
        <v>0</v>
      </c>
      <c r="T33" s="11">
        <f t="shared" si="22"/>
        <v>3800</v>
      </c>
    </row>
    <row r="34" spans="1:20">
      <c r="A34" s="20" t="s">
        <v>67</v>
      </c>
      <c r="B34" s="21" t="s">
        <v>68</v>
      </c>
      <c r="C34" s="11"/>
      <c r="D34" s="11">
        <f t="shared" si="12"/>
        <v>0</v>
      </c>
      <c r="E34" s="11"/>
      <c r="F34" s="11">
        <f t="shared" si="13"/>
        <v>0</v>
      </c>
      <c r="G34" s="11"/>
      <c r="H34" s="11">
        <f t="shared" si="14"/>
        <v>0</v>
      </c>
      <c r="I34" s="11"/>
      <c r="J34" s="11">
        <f t="shared" si="15"/>
        <v>0</v>
      </c>
      <c r="K34" s="11"/>
      <c r="L34" s="11">
        <f t="shared" si="16"/>
        <v>0</v>
      </c>
      <c r="M34" s="11"/>
      <c r="N34" s="11">
        <f t="shared" si="17"/>
        <v>0</v>
      </c>
      <c r="O34" s="11">
        <f t="shared" si="18"/>
        <v>0</v>
      </c>
      <c r="P34" s="11">
        <f t="shared" si="19"/>
        <v>0</v>
      </c>
      <c r="Q34" s="11">
        <f t="shared" si="20"/>
        <v>0</v>
      </c>
      <c r="R34" s="11"/>
      <c r="S34" s="11">
        <f t="shared" si="21"/>
        <v>0</v>
      </c>
      <c r="T34" s="11">
        <f t="shared" si="22"/>
        <v>0</v>
      </c>
    </row>
    <row r="35" spans="1:20">
      <c r="A35" s="9" t="s">
        <v>69</v>
      </c>
      <c r="B35" s="21" t="s">
        <v>70</v>
      </c>
      <c r="C35" s="11"/>
      <c r="D35" s="11">
        <f t="shared" si="12"/>
        <v>0</v>
      </c>
      <c r="E35" s="11"/>
      <c r="F35" s="11">
        <f t="shared" si="13"/>
        <v>0</v>
      </c>
      <c r="G35" s="11"/>
      <c r="H35" s="11">
        <f t="shared" si="14"/>
        <v>0</v>
      </c>
      <c r="I35" s="11"/>
      <c r="J35" s="11">
        <f t="shared" si="15"/>
        <v>0</v>
      </c>
      <c r="K35" s="11">
        <v>1</v>
      </c>
      <c r="L35" s="11">
        <f t="shared" si="16"/>
        <v>7900</v>
      </c>
      <c r="M35" s="11">
        <v>1</v>
      </c>
      <c r="N35" s="11">
        <f t="shared" si="17"/>
        <v>2800</v>
      </c>
      <c r="O35" s="11">
        <f t="shared" si="18"/>
        <v>10700</v>
      </c>
      <c r="P35" s="11">
        <f t="shared" si="19"/>
        <v>0</v>
      </c>
      <c r="Q35" s="11">
        <f t="shared" si="20"/>
        <v>0</v>
      </c>
      <c r="R35" s="11"/>
      <c r="S35" s="11">
        <f t="shared" si="21"/>
        <v>0</v>
      </c>
      <c r="T35" s="11">
        <f t="shared" si="22"/>
        <v>0</v>
      </c>
    </row>
    <row r="36" spans="1:20">
      <c r="A36" s="9" t="s">
        <v>71</v>
      </c>
      <c r="B36" s="21" t="s">
        <v>72</v>
      </c>
      <c r="C36" s="11"/>
      <c r="D36" s="11">
        <f t="shared" si="12"/>
        <v>0</v>
      </c>
      <c r="E36" s="11">
        <v>1</v>
      </c>
      <c r="F36" s="11">
        <f t="shared" si="13"/>
        <v>16000</v>
      </c>
      <c r="G36" s="11"/>
      <c r="H36" s="11">
        <f t="shared" si="14"/>
        <v>0</v>
      </c>
      <c r="I36" s="11"/>
      <c r="J36" s="11">
        <f t="shared" si="15"/>
        <v>0</v>
      </c>
      <c r="K36" s="11">
        <v>1</v>
      </c>
      <c r="L36" s="11">
        <f t="shared" si="16"/>
        <v>7900</v>
      </c>
      <c r="M36" s="11">
        <v>1</v>
      </c>
      <c r="N36" s="11">
        <f t="shared" si="17"/>
        <v>2800</v>
      </c>
      <c r="O36" s="11">
        <f t="shared" si="18"/>
        <v>26700</v>
      </c>
      <c r="P36" s="11">
        <f t="shared" si="19"/>
        <v>1</v>
      </c>
      <c r="Q36" s="11">
        <f t="shared" si="20"/>
        <v>3800</v>
      </c>
      <c r="R36" s="11"/>
      <c r="S36" s="11">
        <f t="shared" si="21"/>
        <v>0</v>
      </c>
      <c r="T36" s="11">
        <f t="shared" si="22"/>
        <v>3800</v>
      </c>
    </row>
    <row r="37" spans="1:20">
      <c r="A37" s="9" t="s">
        <v>73</v>
      </c>
      <c r="B37" s="21" t="s">
        <v>74</v>
      </c>
      <c r="C37" s="11"/>
      <c r="D37" s="11">
        <f t="shared" si="12"/>
        <v>0</v>
      </c>
      <c r="E37" s="11">
        <v>1</v>
      </c>
      <c r="F37" s="11">
        <f t="shared" si="13"/>
        <v>16000</v>
      </c>
      <c r="G37" s="11"/>
      <c r="H37" s="11">
        <f t="shared" si="14"/>
        <v>0</v>
      </c>
      <c r="I37" s="11"/>
      <c r="J37" s="11">
        <f t="shared" si="15"/>
        <v>0</v>
      </c>
      <c r="K37" s="11">
        <v>3</v>
      </c>
      <c r="L37" s="11">
        <f t="shared" si="16"/>
        <v>23700</v>
      </c>
      <c r="M37" s="11">
        <v>22</v>
      </c>
      <c r="N37" s="11">
        <f t="shared" si="17"/>
        <v>61600</v>
      </c>
      <c r="O37" s="11">
        <f t="shared" si="18"/>
        <v>101300</v>
      </c>
      <c r="P37" s="11">
        <f t="shared" si="19"/>
        <v>1</v>
      </c>
      <c r="Q37" s="11">
        <f t="shared" si="20"/>
        <v>3800</v>
      </c>
      <c r="R37" s="11"/>
      <c r="S37" s="11">
        <f t="shared" si="21"/>
        <v>0</v>
      </c>
      <c r="T37" s="11">
        <f t="shared" si="22"/>
        <v>3800</v>
      </c>
    </row>
    <row r="38" spans="1:20">
      <c r="A38" s="9" t="s">
        <v>75</v>
      </c>
      <c r="B38" s="21" t="s">
        <v>76</v>
      </c>
      <c r="C38" s="11"/>
      <c r="D38" s="11">
        <f t="shared" si="12"/>
        <v>0</v>
      </c>
      <c r="E38" s="11">
        <v>1</v>
      </c>
      <c r="F38" s="11">
        <f t="shared" si="13"/>
        <v>16000</v>
      </c>
      <c r="G38" s="11"/>
      <c r="H38" s="11">
        <f t="shared" si="14"/>
        <v>0</v>
      </c>
      <c r="I38" s="11"/>
      <c r="J38" s="11">
        <f t="shared" si="15"/>
        <v>0</v>
      </c>
      <c r="K38" s="11">
        <v>3</v>
      </c>
      <c r="L38" s="11">
        <f t="shared" si="16"/>
        <v>23700</v>
      </c>
      <c r="M38" s="11"/>
      <c r="N38" s="11">
        <f t="shared" si="17"/>
        <v>0</v>
      </c>
      <c r="O38" s="11">
        <f t="shared" si="18"/>
        <v>39700</v>
      </c>
      <c r="P38" s="11">
        <f t="shared" si="19"/>
        <v>1</v>
      </c>
      <c r="Q38" s="11">
        <f t="shared" si="20"/>
        <v>3800</v>
      </c>
      <c r="R38" s="11"/>
      <c r="S38" s="11">
        <f t="shared" si="21"/>
        <v>0</v>
      </c>
      <c r="T38" s="11">
        <f t="shared" si="22"/>
        <v>3800</v>
      </c>
    </row>
    <row r="39" spans="1:20">
      <c r="A39" s="9" t="s">
        <v>77</v>
      </c>
      <c r="B39" s="21" t="s">
        <v>78</v>
      </c>
      <c r="C39" s="11"/>
      <c r="D39" s="11">
        <f t="shared" si="12"/>
        <v>0</v>
      </c>
      <c r="E39" s="11"/>
      <c r="F39" s="11">
        <f t="shared" si="13"/>
        <v>0</v>
      </c>
      <c r="G39" s="11"/>
      <c r="H39" s="11">
        <f t="shared" si="14"/>
        <v>0</v>
      </c>
      <c r="I39" s="11"/>
      <c r="J39" s="11">
        <f t="shared" si="15"/>
        <v>0</v>
      </c>
      <c r="K39" s="11"/>
      <c r="L39" s="11">
        <f t="shared" si="16"/>
        <v>0</v>
      </c>
      <c r="M39" s="11"/>
      <c r="N39" s="11">
        <f t="shared" si="17"/>
        <v>0</v>
      </c>
      <c r="O39" s="11">
        <f t="shared" si="18"/>
        <v>0</v>
      </c>
      <c r="P39" s="11">
        <f t="shared" si="19"/>
        <v>0</v>
      </c>
      <c r="Q39" s="11">
        <f t="shared" si="20"/>
        <v>0</v>
      </c>
      <c r="R39" s="11"/>
      <c r="S39" s="11">
        <f t="shared" si="21"/>
        <v>0</v>
      </c>
      <c r="T39" s="11">
        <f t="shared" si="22"/>
        <v>0</v>
      </c>
    </row>
    <row r="40" spans="1:20">
      <c r="A40" s="9" t="s">
        <v>79</v>
      </c>
      <c r="B40" s="21" t="s">
        <v>80</v>
      </c>
      <c r="C40" s="11"/>
      <c r="D40" s="11">
        <f t="shared" si="12"/>
        <v>0</v>
      </c>
      <c r="E40" s="11">
        <v>2</v>
      </c>
      <c r="F40" s="11">
        <f t="shared" si="13"/>
        <v>32000</v>
      </c>
      <c r="G40" s="11">
        <v>4</v>
      </c>
      <c r="H40" s="11">
        <f t="shared" si="14"/>
        <v>64000</v>
      </c>
      <c r="I40" s="11"/>
      <c r="J40" s="11">
        <f t="shared" si="15"/>
        <v>0</v>
      </c>
      <c r="K40" s="11"/>
      <c r="L40" s="11">
        <f t="shared" si="16"/>
        <v>0</v>
      </c>
      <c r="M40" s="11"/>
      <c r="N40" s="11">
        <f t="shared" si="17"/>
        <v>0</v>
      </c>
      <c r="O40" s="11">
        <f t="shared" si="18"/>
        <v>96000</v>
      </c>
      <c r="P40" s="11">
        <f t="shared" si="19"/>
        <v>6</v>
      </c>
      <c r="Q40" s="11">
        <f t="shared" si="20"/>
        <v>22800</v>
      </c>
      <c r="R40" s="11"/>
      <c r="S40" s="11">
        <f t="shared" si="21"/>
        <v>0</v>
      </c>
      <c r="T40" s="11">
        <f t="shared" si="22"/>
        <v>22800</v>
      </c>
    </row>
    <row r="41" spans="1:20">
      <c r="A41" s="137" t="s">
        <v>61</v>
      </c>
      <c r="B41" s="138"/>
      <c r="C41" s="15">
        <f>SUM(C32:C40)</f>
        <v>0</v>
      </c>
      <c r="D41" s="15">
        <f t="shared" ref="D41:T41" si="23">SUM(D32:D40)</f>
        <v>0</v>
      </c>
      <c r="E41" s="15">
        <f t="shared" si="23"/>
        <v>5</v>
      </c>
      <c r="F41" s="15">
        <f t="shared" si="23"/>
        <v>80000</v>
      </c>
      <c r="G41" s="15">
        <f t="shared" si="23"/>
        <v>5</v>
      </c>
      <c r="H41" s="15">
        <f t="shared" si="23"/>
        <v>80000</v>
      </c>
      <c r="I41" s="15">
        <f t="shared" si="23"/>
        <v>0</v>
      </c>
      <c r="J41" s="15">
        <f t="shared" si="23"/>
        <v>0</v>
      </c>
      <c r="K41" s="15">
        <f t="shared" si="23"/>
        <v>11</v>
      </c>
      <c r="L41" s="15">
        <f t="shared" si="23"/>
        <v>86900</v>
      </c>
      <c r="M41" s="15">
        <f t="shared" si="23"/>
        <v>25</v>
      </c>
      <c r="N41" s="15">
        <f t="shared" si="23"/>
        <v>70000</v>
      </c>
      <c r="O41" s="15">
        <f t="shared" si="23"/>
        <v>316900</v>
      </c>
      <c r="P41" s="15">
        <f t="shared" si="23"/>
        <v>10</v>
      </c>
      <c r="Q41" s="15">
        <f t="shared" si="23"/>
        <v>38000</v>
      </c>
      <c r="R41" s="15">
        <f t="shared" si="23"/>
        <v>0</v>
      </c>
      <c r="S41" s="15">
        <f t="shared" si="23"/>
        <v>0</v>
      </c>
      <c r="T41" s="15">
        <f t="shared" si="23"/>
        <v>38000</v>
      </c>
    </row>
    <row r="42" spans="1:20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>
      <c r="A44" s="18" t="s">
        <v>81</v>
      </c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>
      <c r="A45" s="18" t="s">
        <v>82</v>
      </c>
      <c r="B45" s="18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>
      <c r="A46" s="20" t="s">
        <v>83</v>
      </c>
      <c r="B46" s="24" t="s">
        <v>84</v>
      </c>
      <c r="C46" s="11"/>
      <c r="D46" s="11">
        <f t="shared" ref="D46:D55" si="24">C46*130000</f>
        <v>0</v>
      </c>
      <c r="E46" s="11">
        <v>2</v>
      </c>
      <c r="F46" s="11">
        <f t="shared" ref="F46:F55" si="25">E46*16000</f>
        <v>32000</v>
      </c>
      <c r="G46" s="11">
        <v>1</v>
      </c>
      <c r="H46" s="11">
        <f t="shared" ref="H46:H55" si="26">G46*16000</f>
        <v>16000</v>
      </c>
      <c r="I46" s="11"/>
      <c r="J46" s="11">
        <f t="shared" ref="J46:J55" si="27">I46*19000</f>
        <v>0</v>
      </c>
      <c r="K46" s="11">
        <v>8</v>
      </c>
      <c r="L46" s="11">
        <f t="shared" ref="L46:L55" si="28">K46*7900</f>
        <v>63200</v>
      </c>
      <c r="M46" s="11">
        <v>3</v>
      </c>
      <c r="N46" s="11">
        <f t="shared" ref="N46:N109" si="29">M46*2800</f>
        <v>8400</v>
      </c>
      <c r="O46" s="11">
        <f t="shared" ref="O46:O109" si="30">D46+F46+H46+J46+L46+N46</f>
        <v>119600</v>
      </c>
      <c r="P46" s="11">
        <f t="shared" ref="P46:P109" si="31">E46+G46</f>
        <v>3</v>
      </c>
      <c r="Q46" s="11">
        <f t="shared" ref="Q46:Q55" si="32">P46*3800</f>
        <v>11400</v>
      </c>
      <c r="R46" s="11"/>
      <c r="S46" s="11">
        <f t="shared" ref="S46:S109" si="33">R46*24000</f>
        <v>0</v>
      </c>
      <c r="T46" s="11">
        <f t="shared" ref="T46:T109" si="34">Q46+S46</f>
        <v>11400</v>
      </c>
    </row>
    <row r="47" spans="1:20">
      <c r="A47" s="20" t="s">
        <v>85</v>
      </c>
      <c r="B47" s="24" t="s">
        <v>86</v>
      </c>
      <c r="C47" s="11"/>
      <c r="D47" s="11">
        <f t="shared" si="24"/>
        <v>0</v>
      </c>
      <c r="E47" s="11">
        <v>1</v>
      </c>
      <c r="F47" s="11">
        <f t="shared" si="25"/>
        <v>16000</v>
      </c>
      <c r="G47" s="11"/>
      <c r="H47" s="11">
        <f t="shared" si="26"/>
        <v>0</v>
      </c>
      <c r="I47" s="11"/>
      <c r="J47" s="11">
        <f t="shared" si="27"/>
        <v>0</v>
      </c>
      <c r="K47" s="11"/>
      <c r="L47" s="11">
        <f t="shared" si="28"/>
        <v>0</v>
      </c>
      <c r="M47" s="11"/>
      <c r="N47" s="11">
        <f t="shared" si="29"/>
        <v>0</v>
      </c>
      <c r="O47" s="11">
        <f t="shared" si="30"/>
        <v>16000</v>
      </c>
      <c r="P47" s="11">
        <f t="shared" si="31"/>
        <v>1</v>
      </c>
      <c r="Q47" s="11">
        <f t="shared" si="32"/>
        <v>3800</v>
      </c>
      <c r="R47" s="11"/>
      <c r="S47" s="11">
        <f t="shared" si="33"/>
        <v>0</v>
      </c>
      <c r="T47" s="11">
        <f t="shared" si="34"/>
        <v>3800</v>
      </c>
    </row>
    <row r="48" spans="1:20">
      <c r="A48" s="20" t="s">
        <v>87</v>
      </c>
      <c r="B48" s="24" t="s">
        <v>88</v>
      </c>
      <c r="C48" s="11"/>
      <c r="D48" s="11">
        <f t="shared" si="24"/>
        <v>0</v>
      </c>
      <c r="E48" s="11"/>
      <c r="F48" s="11">
        <f t="shared" si="25"/>
        <v>0</v>
      </c>
      <c r="G48" s="11"/>
      <c r="H48" s="11">
        <f t="shared" si="26"/>
        <v>0</v>
      </c>
      <c r="I48" s="11"/>
      <c r="J48" s="11">
        <f t="shared" si="27"/>
        <v>0</v>
      </c>
      <c r="K48" s="11"/>
      <c r="L48" s="11">
        <f t="shared" si="28"/>
        <v>0</v>
      </c>
      <c r="M48" s="11"/>
      <c r="N48" s="11">
        <f t="shared" si="29"/>
        <v>0</v>
      </c>
      <c r="O48" s="11">
        <f t="shared" si="30"/>
        <v>0</v>
      </c>
      <c r="P48" s="11">
        <f t="shared" si="31"/>
        <v>0</v>
      </c>
      <c r="Q48" s="11">
        <f t="shared" si="32"/>
        <v>0</v>
      </c>
      <c r="R48" s="11"/>
      <c r="S48" s="11">
        <f t="shared" si="33"/>
        <v>0</v>
      </c>
      <c r="T48" s="11">
        <f t="shared" si="34"/>
        <v>0</v>
      </c>
    </row>
    <row r="49" spans="1:20">
      <c r="A49" s="20" t="s">
        <v>89</v>
      </c>
      <c r="B49" s="24" t="s">
        <v>90</v>
      </c>
      <c r="C49" s="11"/>
      <c r="D49" s="11">
        <f t="shared" si="24"/>
        <v>0</v>
      </c>
      <c r="E49" s="11"/>
      <c r="F49" s="11">
        <f t="shared" si="25"/>
        <v>0</v>
      </c>
      <c r="G49" s="11"/>
      <c r="H49" s="11">
        <f t="shared" si="26"/>
        <v>0</v>
      </c>
      <c r="I49" s="11"/>
      <c r="J49" s="11">
        <f t="shared" si="27"/>
        <v>0</v>
      </c>
      <c r="K49" s="11"/>
      <c r="L49" s="11">
        <f t="shared" si="28"/>
        <v>0</v>
      </c>
      <c r="M49" s="11"/>
      <c r="N49" s="11">
        <f t="shared" si="29"/>
        <v>0</v>
      </c>
      <c r="O49" s="11">
        <f t="shared" si="30"/>
        <v>0</v>
      </c>
      <c r="P49" s="11">
        <f t="shared" si="31"/>
        <v>0</v>
      </c>
      <c r="Q49" s="11">
        <f t="shared" si="32"/>
        <v>0</v>
      </c>
      <c r="R49" s="11"/>
      <c r="S49" s="11">
        <f t="shared" si="33"/>
        <v>0</v>
      </c>
      <c r="T49" s="11">
        <f t="shared" si="34"/>
        <v>0</v>
      </c>
    </row>
    <row r="50" spans="1:20">
      <c r="A50" s="20" t="s">
        <v>91</v>
      </c>
      <c r="B50" s="24" t="s">
        <v>92</v>
      </c>
      <c r="C50" s="11"/>
      <c r="D50" s="11">
        <f t="shared" si="24"/>
        <v>0</v>
      </c>
      <c r="E50" s="11">
        <v>2</v>
      </c>
      <c r="F50" s="11">
        <f t="shared" si="25"/>
        <v>32000</v>
      </c>
      <c r="G50" s="11"/>
      <c r="H50" s="11">
        <f t="shared" si="26"/>
        <v>0</v>
      </c>
      <c r="I50" s="11"/>
      <c r="J50" s="11">
        <f t="shared" si="27"/>
        <v>0</v>
      </c>
      <c r="K50" s="11"/>
      <c r="L50" s="11">
        <f t="shared" si="28"/>
        <v>0</v>
      </c>
      <c r="M50" s="11"/>
      <c r="N50" s="11">
        <f t="shared" si="29"/>
        <v>0</v>
      </c>
      <c r="O50" s="11">
        <f t="shared" si="30"/>
        <v>32000</v>
      </c>
      <c r="P50" s="11">
        <f t="shared" si="31"/>
        <v>2</v>
      </c>
      <c r="Q50" s="11">
        <f t="shared" si="32"/>
        <v>7600</v>
      </c>
      <c r="R50" s="11"/>
      <c r="S50" s="11">
        <f t="shared" si="33"/>
        <v>0</v>
      </c>
      <c r="T50" s="11">
        <f t="shared" si="34"/>
        <v>7600</v>
      </c>
    </row>
    <row r="51" spans="1:20">
      <c r="A51" s="20" t="s">
        <v>93</v>
      </c>
      <c r="B51" s="24" t="s">
        <v>94</v>
      </c>
      <c r="C51" s="11"/>
      <c r="D51" s="11">
        <f t="shared" si="24"/>
        <v>0</v>
      </c>
      <c r="E51" s="11">
        <v>1</v>
      </c>
      <c r="F51" s="11">
        <f t="shared" si="25"/>
        <v>16000</v>
      </c>
      <c r="G51" s="11"/>
      <c r="H51" s="11">
        <f t="shared" si="26"/>
        <v>0</v>
      </c>
      <c r="I51" s="11"/>
      <c r="J51" s="11">
        <f t="shared" si="27"/>
        <v>0</v>
      </c>
      <c r="K51" s="11"/>
      <c r="L51" s="11">
        <f t="shared" si="28"/>
        <v>0</v>
      </c>
      <c r="M51" s="11"/>
      <c r="N51" s="11">
        <f t="shared" si="29"/>
        <v>0</v>
      </c>
      <c r="O51" s="11">
        <f t="shared" si="30"/>
        <v>16000</v>
      </c>
      <c r="P51" s="11">
        <f t="shared" si="31"/>
        <v>1</v>
      </c>
      <c r="Q51" s="11">
        <f t="shared" si="32"/>
        <v>3800</v>
      </c>
      <c r="R51" s="11"/>
      <c r="S51" s="11">
        <f t="shared" si="33"/>
        <v>0</v>
      </c>
      <c r="T51" s="11">
        <f t="shared" si="34"/>
        <v>3800</v>
      </c>
    </row>
    <row r="52" spans="1:20">
      <c r="A52" s="20" t="s">
        <v>95</v>
      </c>
      <c r="B52" s="24" t="s">
        <v>96</v>
      </c>
      <c r="C52" s="11"/>
      <c r="D52" s="11">
        <f t="shared" si="24"/>
        <v>0</v>
      </c>
      <c r="E52" s="11"/>
      <c r="F52" s="11">
        <f t="shared" si="25"/>
        <v>0</v>
      </c>
      <c r="G52" s="11"/>
      <c r="H52" s="11">
        <f t="shared" si="26"/>
        <v>0</v>
      </c>
      <c r="I52" s="11"/>
      <c r="J52" s="11">
        <f t="shared" si="27"/>
        <v>0</v>
      </c>
      <c r="K52" s="11"/>
      <c r="L52" s="11">
        <f t="shared" si="28"/>
        <v>0</v>
      </c>
      <c r="M52" s="11"/>
      <c r="N52" s="11">
        <f t="shared" si="29"/>
        <v>0</v>
      </c>
      <c r="O52" s="11">
        <f t="shared" si="30"/>
        <v>0</v>
      </c>
      <c r="P52" s="11">
        <f t="shared" si="31"/>
        <v>0</v>
      </c>
      <c r="Q52" s="11">
        <f t="shared" si="32"/>
        <v>0</v>
      </c>
      <c r="R52" s="11"/>
      <c r="S52" s="11">
        <f t="shared" si="33"/>
        <v>0</v>
      </c>
      <c r="T52" s="11">
        <f t="shared" si="34"/>
        <v>0</v>
      </c>
    </row>
    <row r="53" spans="1:20">
      <c r="A53" s="20" t="s">
        <v>97</v>
      </c>
      <c r="B53" s="24" t="s">
        <v>98</v>
      </c>
      <c r="C53" s="11"/>
      <c r="D53" s="11">
        <f t="shared" si="24"/>
        <v>0</v>
      </c>
      <c r="E53" s="11"/>
      <c r="F53" s="11">
        <f t="shared" si="25"/>
        <v>0</v>
      </c>
      <c r="G53" s="11"/>
      <c r="H53" s="11">
        <f t="shared" si="26"/>
        <v>0</v>
      </c>
      <c r="I53" s="11"/>
      <c r="J53" s="11">
        <f t="shared" si="27"/>
        <v>0</v>
      </c>
      <c r="K53" s="11"/>
      <c r="L53" s="11">
        <f t="shared" si="28"/>
        <v>0</v>
      </c>
      <c r="M53" s="11"/>
      <c r="N53" s="11">
        <f t="shared" si="29"/>
        <v>0</v>
      </c>
      <c r="O53" s="11">
        <f t="shared" si="30"/>
        <v>0</v>
      </c>
      <c r="P53" s="11">
        <f t="shared" si="31"/>
        <v>0</v>
      </c>
      <c r="Q53" s="11">
        <f t="shared" si="32"/>
        <v>0</v>
      </c>
      <c r="R53" s="11"/>
      <c r="S53" s="11">
        <f t="shared" si="33"/>
        <v>0</v>
      </c>
      <c r="T53" s="11">
        <f t="shared" si="34"/>
        <v>0</v>
      </c>
    </row>
    <row r="54" spans="1:20">
      <c r="A54" s="20" t="s">
        <v>99</v>
      </c>
      <c r="B54" s="24" t="s">
        <v>100</v>
      </c>
      <c r="C54" s="11"/>
      <c r="D54" s="11">
        <f t="shared" si="24"/>
        <v>0</v>
      </c>
      <c r="E54" s="11">
        <v>3</v>
      </c>
      <c r="F54" s="11">
        <f t="shared" si="25"/>
        <v>48000</v>
      </c>
      <c r="G54" s="11"/>
      <c r="H54" s="11">
        <f t="shared" si="26"/>
        <v>0</v>
      </c>
      <c r="I54" s="11"/>
      <c r="J54" s="11">
        <f t="shared" si="27"/>
        <v>0</v>
      </c>
      <c r="K54" s="11"/>
      <c r="L54" s="11">
        <f t="shared" si="28"/>
        <v>0</v>
      </c>
      <c r="M54" s="11"/>
      <c r="N54" s="11">
        <f t="shared" si="29"/>
        <v>0</v>
      </c>
      <c r="O54" s="11">
        <f t="shared" si="30"/>
        <v>48000</v>
      </c>
      <c r="P54" s="11">
        <f t="shared" si="31"/>
        <v>3</v>
      </c>
      <c r="Q54" s="11">
        <f t="shared" si="32"/>
        <v>11400</v>
      </c>
      <c r="R54" s="11"/>
      <c r="S54" s="11">
        <f t="shared" si="33"/>
        <v>0</v>
      </c>
      <c r="T54" s="11">
        <f t="shared" si="34"/>
        <v>11400</v>
      </c>
    </row>
    <row r="55" spans="1:20">
      <c r="A55" s="20" t="s">
        <v>101</v>
      </c>
      <c r="B55" s="24" t="s">
        <v>102</v>
      </c>
      <c r="C55" s="11"/>
      <c r="D55" s="11">
        <f t="shared" si="24"/>
        <v>0</v>
      </c>
      <c r="E55" s="11">
        <v>1</v>
      </c>
      <c r="F55" s="11">
        <f t="shared" si="25"/>
        <v>16000</v>
      </c>
      <c r="G55" s="11"/>
      <c r="H55" s="11">
        <f t="shared" si="26"/>
        <v>0</v>
      </c>
      <c r="I55" s="11"/>
      <c r="J55" s="11">
        <f t="shared" si="27"/>
        <v>0</v>
      </c>
      <c r="K55" s="11">
        <v>1</v>
      </c>
      <c r="L55" s="11">
        <f t="shared" si="28"/>
        <v>7900</v>
      </c>
      <c r="M55" s="11">
        <v>11</v>
      </c>
      <c r="N55" s="11">
        <f t="shared" si="29"/>
        <v>30800</v>
      </c>
      <c r="O55" s="11">
        <f t="shared" si="30"/>
        <v>54700</v>
      </c>
      <c r="P55" s="11">
        <f t="shared" si="31"/>
        <v>1</v>
      </c>
      <c r="Q55" s="11">
        <f t="shared" si="32"/>
        <v>3800</v>
      </c>
      <c r="R55" s="11"/>
      <c r="S55" s="11">
        <f t="shared" si="33"/>
        <v>0</v>
      </c>
      <c r="T55" s="11">
        <f t="shared" si="34"/>
        <v>3800</v>
      </c>
    </row>
    <row r="56" spans="1:20">
      <c r="A56" s="18" t="s">
        <v>103</v>
      </c>
      <c r="B56" s="24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>
        <f t="shared" si="29"/>
        <v>0</v>
      </c>
      <c r="O56" s="11">
        <f t="shared" si="30"/>
        <v>0</v>
      </c>
      <c r="P56" s="11">
        <f t="shared" si="31"/>
        <v>0</v>
      </c>
      <c r="Q56" s="11"/>
      <c r="R56" s="11"/>
      <c r="S56" s="11"/>
      <c r="T56" s="11">
        <f t="shared" si="34"/>
        <v>0</v>
      </c>
    </row>
    <row r="57" spans="1:20">
      <c r="A57" s="20" t="s">
        <v>104</v>
      </c>
      <c r="B57" s="24" t="s">
        <v>105</v>
      </c>
      <c r="C57" s="11"/>
      <c r="D57" s="11">
        <f t="shared" ref="D57:D64" si="35">C57*130000</f>
        <v>0</v>
      </c>
      <c r="E57" s="11"/>
      <c r="F57" s="11">
        <f t="shared" ref="F57:F64" si="36">E57*16000</f>
        <v>0</v>
      </c>
      <c r="G57" s="11"/>
      <c r="H57" s="11">
        <f t="shared" ref="H57:H64" si="37">G57*16000</f>
        <v>0</v>
      </c>
      <c r="I57" s="11"/>
      <c r="J57" s="11">
        <f t="shared" ref="J57:J64" si="38">I57*19000</f>
        <v>0</v>
      </c>
      <c r="K57" s="11"/>
      <c r="L57" s="11">
        <f t="shared" ref="L57:L64" si="39">K57*7900</f>
        <v>0</v>
      </c>
      <c r="M57" s="11"/>
      <c r="N57" s="11">
        <f t="shared" si="29"/>
        <v>0</v>
      </c>
      <c r="O57" s="11">
        <f t="shared" si="30"/>
        <v>0</v>
      </c>
      <c r="P57" s="11">
        <f t="shared" si="31"/>
        <v>0</v>
      </c>
      <c r="Q57" s="11">
        <f t="shared" ref="Q57:Q64" si="40">P57*3800</f>
        <v>0</v>
      </c>
      <c r="R57" s="11"/>
      <c r="S57" s="11">
        <f t="shared" si="33"/>
        <v>0</v>
      </c>
      <c r="T57" s="11">
        <f t="shared" si="34"/>
        <v>0</v>
      </c>
    </row>
    <row r="58" spans="1:20">
      <c r="A58" s="20" t="s">
        <v>106</v>
      </c>
      <c r="B58" s="24" t="s">
        <v>107</v>
      </c>
      <c r="C58" s="11"/>
      <c r="D58" s="11">
        <f t="shared" si="35"/>
        <v>0</v>
      </c>
      <c r="E58" s="11">
        <v>2</v>
      </c>
      <c r="F58" s="11">
        <f t="shared" si="36"/>
        <v>32000</v>
      </c>
      <c r="G58" s="11"/>
      <c r="H58" s="11">
        <f t="shared" si="37"/>
        <v>0</v>
      </c>
      <c r="I58" s="11"/>
      <c r="J58" s="11">
        <f t="shared" si="38"/>
        <v>0</v>
      </c>
      <c r="K58" s="11">
        <v>1</v>
      </c>
      <c r="L58" s="11">
        <f t="shared" si="39"/>
        <v>7900</v>
      </c>
      <c r="M58" s="11">
        <v>2</v>
      </c>
      <c r="N58" s="11">
        <f t="shared" si="29"/>
        <v>5600</v>
      </c>
      <c r="O58" s="11">
        <f t="shared" si="30"/>
        <v>45500</v>
      </c>
      <c r="P58" s="11">
        <f t="shared" si="31"/>
        <v>2</v>
      </c>
      <c r="Q58" s="11">
        <f t="shared" si="40"/>
        <v>7600</v>
      </c>
      <c r="R58" s="11"/>
      <c r="S58" s="11">
        <f t="shared" si="33"/>
        <v>0</v>
      </c>
      <c r="T58" s="11">
        <f t="shared" si="34"/>
        <v>7600</v>
      </c>
    </row>
    <row r="59" spans="1:20">
      <c r="A59" s="20" t="s">
        <v>108</v>
      </c>
      <c r="B59" s="24" t="s">
        <v>109</v>
      </c>
      <c r="C59" s="11"/>
      <c r="D59" s="11">
        <f t="shared" si="35"/>
        <v>0</v>
      </c>
      <c r="E59" s="11">
        <v>5</v>
      </c>
      <c r="F59" s="11">
        <f t="shared" si="36"/>
        <v>80000</v>
      </c>
      <c r="G59" s="11"/>
      <c r="H59" s="11">
        <f t="shared" si="37"/>
        <v>0</v>
      </c>
      <c r="I59" s="11"/>
      <c r="J59" s="11">
        <f t="shared" si="38"/>
        <v>0</v>
      </c>
      <c r="K59" s="11">
        <v>3</v>
      </c>
      <c r="L59" s="11">
        <f t="shared" si="39"/>
        <v>23700</v>
      </c>
      <c r="M59" s="11">
        <v>7</v>
      </c>
      <c r="N59" s="11">
        <f t="shared" si="29"/>
        <v>19600</v>
      </c>
      <c r="O59" s="11">
        <f t="shared" si="30"/>
        <v>123300</v>
      </c>
      <c r="P59" s="11">
        <f t="shared" si="31"/>
        <v>5</v>
      </c>
      <c r="Q59" s="11">
        <f t="shared" si="40"/>
        <v>19000</v>
      </c>
      <c r="R59" s="11"/>
      <c r="S59" s="11">
        <f t="shared" si="33"/>
        <v>0</v>
      </c>
      <c r="T59" s="11">
        <f t="shared" si="34"/>
        <v>19000</v>
      </c>
    </row>
    <row r="60" spans="1:20">
      <c r="A60" s="20" t="s">
        <v>110</v>
      </c>
      <c r="B60" s="24" t="s">
        <v>111</v>
      </c>
      <c r="C60" s="11"/>
      <c r="D60" s="11">
        <f t="shared" si="35"/>
        <v>0</v>
      </c>
      <c r="E60" s="11"/>
      <c r="F60" s="11">
        <f t="shared" si="36"/>
        <v>0</v>
      </c>
      <c r="G60" s="11"/>
      <c r="H60" s="11">
        <f t="shared" si="37"/>
        <v>0</v>
      </c>
      <c r="I60" s="11"/>
      <c r="J60" s="11">
        <f t="shared" si="38"/>
        <v>0</v>
      </c>
      <c r="K60" s="11"/>
      <c r="L60" s="11">
        <f t="shared" si="39"/>
        <v>0</v>
      </c>
      <c r="M60" s="11"/>
      <c r="N60" s="11">
        <f t="shared" si="29"/>
        <v>0</v>
      </c>
      <c r="O60" s="11">
        <f t="shared" si="30"/>
        <v>0</v>
      </c>
      <c r="P60" s="11">
        <f t="shared" si="31"/>
        <v>0</v>
      </c>
      <c r="Q60" s="11">
        <f t="shared" si="40"/>
        <v>0</v>
      </c>
      <c r="R60" s="11"/>
      <c r="S60" s="11">
        <f t="shared" si="33"/>
        <v>0</v>
      </c>
      <c r="T60" s="11">
        <f t="shared" si="34"/>
        <v>0</v>
      </c>
    </row>
    <row r="61" spans="1:20">
      <c r="A61" s="20" t="s">
        <v>112</v>
      </c>
      <c r="B61" s="24" t="s">
        <v>113</v>
      </c>
      <c r="C61" s="11"/>
      <c r="D61" s="11">
        <f t="shared" si="35"/>
        <v>0</v>
      </c>
      <c r="E61" s="11">
        <v>3</v>
      </c>
      <c r="F61" s="11">
        <f t="shared" si="36"/>
        <v>48000</v>
      </c>
      <c r="G61" s="11"/>
      <c r="H61" s="11">
        <f t="shared" si="37"/>
        <v>0</v>
      </c>
      <c r="I61" s="11"/>
      <c r="J61" s="11">
        <f t="shared" si="38"/>
        <v>0</v>
      </c>
      <c r="K61" s="11">
        <v>2</v>
      </c>
      <c r="L61" s="11">
        <f t="shared" si="39"/>
        <v>15800</v>
      </c>
      <c r="M61" s="11">
        <v>3</v>
      </c>
      <c r="N61" s="11">
        <f t="shared" si="29"/>
        <v>8400</v>
      </c>
      <c r="O61" s="11">
        <f t="shared" si="30"/>
        <v>72200</v>
      </c>
      <c r="P61" s="11">
        <f t="shared" si="31"/>
        <v>3</v>
      </c>
      <c r="Q61" s="11">
        <f t="shared" si="40"/>
        <v>11400</v>
      </c>
      <c r="R61" s="11"/>
      <c r="S61" s="11">
        <f t="shared" si="33"/>
        <v>0</v>
      </c>
      <c r="T61" s="11">
        <f t="shared" si="34"/>
        <v>11400</v>
      </c>
    </row>
    <row r="62" spans="1:20">
      <c r="A62" s="20" t="s">
        <v>114</v>
      </c>
      <c r="B62" s="24" t="s">
        <v>115</v>
      </c>
      <c r="C62" s="11"/>
      <c r="D62" s="11">
        <f t="shared" si="35"/>
        <v>0</v>
      </c>
      <c r="E62" s="11"/>
      <c r="F62" s="11">
        <f t="shared" si="36"/>
        <v>0</v>
      </c>
      <c r="G62" s="11"/>
      <c r="H62" s="11">
        <f t="shared" si="37"/>
        <v>0</v>
      </c>
      <c r="I62" s="11"/>
      <c r="J62" s="11">
        <f t="shared" si="38"/>
        <v>0</v>
      </c>
      <c r="K62" s="11"/>
      <c r="L62" s="11">
        <f t="shared" si="39"/>
        <v>0</v>
      </c>
      <c r="M62" s="11"/>
      <c r="N62" s="11">
        <f t="shared" si="29"/>
        <v>0</v>
      </c>
      <c r="O62" s="11">
        <f t="shared" si="30"/>
        <v>0</v>
      </c>
      <c r="P62" s="11">
        <f t="shared" si="31"/>
        <v>0</v>
      </c>
      <c r="Q62" s="11">
        <f t="shared" si="40"/>
        <v>0</v>
      </c>
      <c r="R62" s="11"/>
      <c r="S62" s="11">
        <f t="shared" si="33"/>
        <v>0</v>
      </c>
      <c r="T62" s="11">
        <f t="shared" si="34"/>
        <v>0</v>
      </c>
    </row>
    <row r="63" spans="1:20">
      <c r="A63" s="20" t="s">
        <v>116</v>
      </c>
      <c r="B63" s="24" t="s">
        <v>117</v>
      </c>
      <c r="C63" s="11"/>
      <c r="D63" s="11">
        <f t="shared" si="35"/>
        <v>0</v>
      </c>
      <c r="E63" s="11"/>
      <c r="F63" s="11">
        <f t="shared" si="36"/>
        <v>0</v>
      </c>
      <c r="G63" s="11"/>
      <c r="H63" s="11">
        <f t="shared" si="37"/>
        <v>0</v>
      </c>
      <c r="I63" s="11"/>
      <c r="J63" s="11">
        <f t="shared" si="38"/>
        <v>0</v>
      </c>
      <c r="K63" s="11">
        <v>1</v>
      </c>
      <c r="L63" s="11">
        <f t="shared" si="39"/>
        <v>7900</v>
      </c>
      <c r="M63" s="11"/>
      <c r="N63" s="11">
        <f t="shared" si="29"/>
        <v>0</v>
      </c>
      <c r="O63" s="11">
        <f t="shared" si="30"/>
        <v>7900</v>
      </c>
      <c r="P63" s="11">
        <f t="shared" si="31"/>
        <v>0</v>
      </c>
      <c r="Q63" s="11">
        <f t="shared" si="40"/>
        <v>0</v>
      </c>
      <c r="R63" s="11"/>
      <c r="S63" s="11">
        <f t="shared" si="33"/>
        <v>0</v>
      </c>
      <c r="T63" s="11">
        <f t="shared" si="34"/>
        <v>0</v>
      </c>
    </row>
    <row r="64" spans="1:20">
      <c r="A64" s="20" t="s">
        <v>118</v>
      </c>
      <c r="B64" s="24" t="s">
        <v>119</v>
      </c>
      <c r="C64" s="11"/>
      <c r="D64" s="11">
        <f t="shared" si="35"/>
        <v>0</v>
      </c>
      <c r="E64" s="11"/>
      <c r="F64" s="11">
        <f t="shared" si="36"/>
        <v>0</v>
      </c>
      <c r="G64" s="11"/>
      <c r="H64" s="11">
        <f t="shared" si="37"/>
        <v>0</v>
      </c>
      <c r="I64" s="11"/>
      <c r="J64" s="11">
        <f t="shared" si="38"/>
        <v>0</v>
      </c>
      <c r="K64" s="11"/>
      <c r="L64" s="11">
        <f t="shared" si="39"/>
        <v>0</v>
      </c>
      <c r="M64" s="11"/>
      <c r="N64" s="11">
        <f t="shared" si="29"/>
        <v>0</v>
      </c>
      <c r="O64" s="11">
        <f t="shared" si="30"/>
        <v>0</v>
      </c>
      <c r="P64" s="11">
        <f t="shared" si="31"/>
        <v>0</v>
      </c>
      <c r="Q64" s="11">
        <f t="shared" si="40"/>
        <v>0</v>
      </c>
      <c r="R64" s="11"/>
      <c r="S64" s="11">
        <f t="shared" si="33"/>
        <v>0</v>
      </c>
      <c r="T64" s="11">
        <f t="shared" si="34"/>
        <v>0</v>
      </c>
    </row>
    <row r="65" spans="1:20">
      <c r="A65" s="18" t="s">
        <v>120</v>
      </c>
      <c r="B65" s="24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>
        <f t="shared" si="29"/>
        <v>0</v>
      </c>
      <c r="O65" s="11">
        <f t="shared" si="30"/>
        <v>0</v>
      </c>
      <c r="P65" s="11">
        <f t="shared" si="31"/>
        <v>0</v>
      </c>
      <c r="Q65" s="11"/>
      <c r="R65" s="11"/>
      <c r="S65" s="11"/>
      <c r="T65" s="11">
        <f t="shared" si="34"/>
        <v>0</v>
      </c>
    </row>
    <row r="66" spans="1:20">
      <c r="A66" s="20" t="s">
        <v>121</v>
      </c>
      <c r="B66" s="24" t="s">
        <v>122</v>
      </c>
      <c r="C66" s="11"/>
      <c r="D66" s="11">
        <f t="shared" ref="D66:D73" si="41">C66*130000</f>
        <v>0</v>
      </c>
      <c r="E66" s="11"/>
      <c r="F66" s="11">
        <f t="shared" ref="F66:F73" si="42">E66*16000</f>
        <v>0</v>
      </c>
      <c r="G66" s="11"/>
      <c r="H66" s="11">
        <f t="shared" ref="H66:H73" si="43">G66*16000</f>
        <v>0</v>
      </c>
      <c r="I66" s="11"/>
      <c r="J66" s="11">
        <f t="shared" ref="J66:J73" si="44">I66*19000</f>
        <v>0</v>
      </c>
      <c r="K66" s="11"/>
      <c r="L66" s="11">
        <f t="shared" ref="L66:L73" si="45">K66*7900</f>
        <v>0</v>
      </c>
      <c r="M66" s="11"/>
      <c r="N66" s="11">
        <f t="shared" si="29"/>
        <v>0</v>
      </c>
      <c r="O66" s="11">
        <f t="shared" si="30"/>
        <v>0</v>
      </c>
      <c r="P66" s="11">
        <f t="shared" si="31"/>
        <v>0</v>
      </c>
      <c r="Q66" s="11">
        <f t="shared" ref="Q66:Q73" si="46">P66*3800</f>
        <v>0</v>
      </c>
      <c r="R66" s="11"/>
      <c r="S66" s="11">
        <f t="shared" si="33"/>
        <v>0</v>
      </c>
      <c r="T66" s="11">
        <f t="shared" si="34"/>
        <v>0</v>
      </c>
    </row>
    <row r="67" spans="1:20">
      <c r="A67" s="20" t="s">
        <v>123</v>
      </c>
      <c r="B67" s="24" t="s">
        <v>124</v>
      </c>
      <c r="C67" s="11"/>
      <c r="D67" s="11">
        <f t="shared" si="41"/>
        <v>0</v>
      </c>
      <c r="E67" s="11">
        <v>6</v>
      </c>
      <c r="F67" s="11">
        <f t="shared" si="42"/>
        <v>96000</v>
      </c>
      <c r="G67" s="11"/>
      <c r="H67" s="11">
        <f t="shared" si="43"/>
        <v>0</v>
      </c>
      <c r="I67" s="11"/>
      <c r="J67" s="11">
        <f t="shared" si="44"/>
        <v>0</v>
      </c>
      <c r="K67" s="11">
        <v>4</v>
      </c>
      <c r="L67" s="11">
        <f t="shared" si="45"/>
        <v>31600</v>
      </c>
      <c r="M67" s="11">
        <v>6</v>
      </c>
      <c r="N67" s="11">
        <f t="shared" si="29"/>
        <v>16800</v>
      </c>
      <c r="O67" s="11">
        <f t="shared" si="30"/>
        <v>144400</v>
      </c>
      <c r="P67" s="11">
        <f t="shared" si="31"/>
        <v>6</v>
      </c>
      <c r="Q67" s="11">
        <f t="shared" si="46"/>
        <v>22800</v>
      </c>
      <c r="R67" s="11"/>
      <c r="S67" s="11">
        <f t="shared" si="33"/>
        <v>0</v>
      </c>
      <c r="T67" s="11">
        <f t="shared" si="34"/>
        <v>22800</v>
      </c>
    </row>
    <row r="68" spans="1:20">
      <c r="A68" s="20" t="s">
        <v>125</v>
      </c>
      <c r="B68" s="24" t="s">
        <v>126</v>
      </c>
      <c r="C68" s="11"/>
      <c r="D68" s="11">
        <f t="shared" si="41"/>
        <v>0</v>
      </c>
      <c r="E68" s="11"/>
      <c r="F68" s="11">
        <f t="shared" si="42"/>
        <v>0</v>
      </c>
      <c r="G68" s="11"/>
      <c r="H68" s="11">
        <f t="shared" si="43"/>
        <v>0</v>
      </c>
      <c r="I68" s="11"/>
      <c r="J68" s="11">
        <f t="shared" si="44"/>
        <v>0</v>
      </c>
      <c r="K68" s="11"/>
      <c r="L68" s="11">
        <f t="shared" si="45"/>
        <v>0</v>
      </c>
      <c r="M68" s="11"/>
      <c r="N68" s="11">
        <f t="shared" si="29"/>
        <v>0</v>
      </c>
      <c r="O68" s="11">
        <f t="shared" si="30"/>
        <v>0</v>
      </c>
      <c r="P68" s="11">
        <f t="shared" si="31"/>
        <v>0</v>
      </c>
      <c r="Q68" s="11">
        <f t="shared" si="46"/>
        <v>0</v>
      </c>
      <c r="R68" s="11"/>
      <c r="S68" s="11">
        <f t="shared" si="33"/>
        <v>0</v>
      </c>
      <c r="T68" s="11">
        <f t="shared" si="34"/>
        <v>0</v>
      </c>
    </row>
    <row r="69" spans="1:20">
      <c r="A69" s="20" t="s">
        <v>127</v>
      </c>
      <c r="B69" s="24" t="s">
        <v>128</v>
      </c>
      <c r="C69" s="11"/>
      <c r="D69" s="11">
        <f t="shared" si="41"/>
        <v>0</v>
      </c>
      <c r="E69" s="11"/>
      <c r="F69" s="11">
        <f t="shared" si="42"/>
        <v>0</v>
      </c>
      <c r="G69" s="11"/>
      <c r="H69" s="11">
        <f t="shared" si="43"/>
        <v>0</v>
      </c>
      <c r="I69" s="11"/>
      <c r="J69" s="11">
        <f t="shared" si="44"/>
        <v>0</v>
      </c>
      <c r="K69" s="11"/>
      <c r="L69" s="11">
        <f t="shared" si="45"/>
        <v>0</v>
      </c>
      <c r="M69" s="11"/>
      <c r="N69" s="11">
        <f t="shared" si="29"/>
        <v>0</v>
      </c>
      <c r="O69" s="11">
        <f t="shared" si="30"/>
        <v>0</v>
      </c>
      <c r="P69" s="11">
        <f t="shared" si="31"/>
        <v>0</v>
      </c>
      <c r="Q69" s="11">
        <f t="shared" si="46"/>
        <v>0</v>
      </c>
      <c r="R69" s="11"/>
      <c r="S69" s="11">
        <f t="shared" si="33"/>
        <v>0</v>
      </c>
      <c r="T69" s="11">
        <f t="shared" si="34"/>
        <v>0</v>
      </c>
    </row>
    <row r="70" spans="1:20">
      <c r="A70" s="20" t="s">
        <v>129</v>
      </c>
      <c r="B70" s="24" t="s">
        <v>130</v>
      </c>
      <c r="C70" s="11"/>
      <c r="D70" s="11">
        <f t="shared" si="41"/>
        <v>0</v>
      </c>
      <c r="E70" s="11"/>
      <c r="F70" s="11">
        <f t="shared" si="42"/>
        <v>0</v>
      </c>
      <c r="G70" s="11"/>
      <c r="H70" s="11">
        <f t="shared" si="43"/>
        <v>0</v>
      </c>
      <c r="I70" s="11"/>
      <c r="J70" s="11">
        <f t="shared" si="44"/>
        <v>0</v>
      </c>
      <c r="K70" s="11"/>
      <c r="L70" s="11">
        <f t="shared" si="45"/>
        <v>0</v>
      </c>
      <c r="M70" s="11"/>
      <c r="N70" s="11">
        <f t="shared" si="29"/>
        <v>0</v>
      </c>
      <c r="O70" s="11">
        <f t="shared" si="30"/>
        <v>0</v>
      </c>
      <c r="P70" s="11">
        <f t="shared" si="31"/>
        <v>0</v>
      </c>
      <c r="Q70" s="11">
        <f t="shared" si="46"/>
        <v>0</v>
      </c>
      <c r="R70" s="11"/>
      <c r="S70" s="11">
        <f t="shared" si="33"/>
        <v>0</v>
      </c>
      <c r="T70" s="11">
        <f t="shared" si="34"/>
        <v>0</v>
      </c>
    </row>
    <row r="71" spans="1:20">
      <c r="A71" s="20" t="s">
        <v>131</v>
      </c>
      <c r="B71" s="24" t="s">
        <v>132</v>
      </c>
      <c r="C71" s="11"/>
      <c r="D71" s="11">
        <f t="shared" si="41"/>
        <v>0</v>
      </c>
      <c r="E71" s="11">
        <v>4</v>
      </c>
      <c r="F71" s="11">
        <f t="shared" si="42"/>
        <v>64000</v>
      </c>
      <c r="G71" s="11"/>
      <c r="H71" s="11">
        <f t="shared" si="43"/>
        <v>0</v>
      </c>
      <c r="I71" s="11"/>
      <c r="J71" s="11">
        <f t="shared" si="44"/>
        <v>0</v>
      </c>
      <c r="K71" s="11">
        <v>1</v>
      </c>
      <c r="L71" s="11">
        <f t="shared" si="45"/>
        <v>7900</v>
      </c>
      <c r="M71" s="11"/>
      <c r="N71" s="11">
        <f t="shared" si="29"/>
        <v>0</v>
      </c>
      <c r="O71" s="11">
        <f t="shared" si="30"/>
        <v>71900</v>
      </c>
      <c r="P71" s="11">
        <f t="shared" si="31"/>
        <v>4</v>
      </c>
      <c r="Q71" s="11">
        <f t="shared" si="46"/>
        <v>15200</v>
      </c>
      <c r="R71" s="11"/>
      <c r="S71" s="11">
        <f t="shared" si="33"/>
        <v>0</v>
      </c>
      <c r="T71" s="11">
        <f t="shared" si="34"/>
        <v>15200</v>
      </c>
    </row>
    <row r="72" spans="1:20">
      <c r="A72" s="20" t="s">
        <v>133</v>
      </c>
      <c r="B72" s="24" t="s">
        <v>134</v>
      </c>
      <c r="C72" s="11"/>
      <c r="D72" s="11">
        <f t="shared" si="41"/>
        <v>0</v>
      </c>
      <c r="E72" s="11">
        <v>3</v>
      </c>
      <c r="F72" s="11">
        <f t="shared" si="42"/>
        <v>48000</v>
      </c>
      <c r="G72" s="11">
        <v>1</v>
      </c>
      <c r="H72" s="11">
        <f t="shared" si="43"/>
        <v>16000</v>
      </c>
      <c r="I72" s="11"/>
      <c r="J72" s="11">
        <f t="shared" si="44"/>
        <v>0</v>
      </c>
      <c r="K72" s="11">
        <v>3</v>
      </c>
      <c r="L72" s="11">
        <f t="shared" si="45"/>
        <v>23700</v>
      </c>
      <c r="M72" s="11"/>
      <c r="N72" s="11">
        <f t="shared" si="29"/>
        <v>0</v>
      </c>
      <c r="O72" s="11">
        <f t="shared" si="30"/>
        <v>87700</v>
      </c>
      <c r="P72" s="11">
        <f t="shared" si="31"/>
        <v>4</v>
      </c>
      <c r="Q72" s="11">
        <f t="shared" si="46"/>
        <v>15200</v>
      </c>
      <c r="R72" s="11"/>
      <c r="S72" s="11">
        <f t="shared" si="33"/>
        <v>0</v>
      </c>
      <c r="T72" s="11">
        <f t="shared" si="34"/>
        <v>15200</v>
      </c>
    </row>
    <row r="73" spans="1:20">
      <c r="A73" s="20" t="s">
        <v>135</v>
      </c>
      <c r="B73" s="24" t="s">
        <v>136</v>
      </c>
      <c r="C73" s="11"/>
      <c r="D73" s="11">
        <f t="shared" si="41"/>
        <v>0</v>
      </c>
      <c r="E73" s="11">
        <v>1</v>
      </c>
      <c r="F73" s="11">
        <f t="shared" si="42"/>
        <v>16000</v>
      </c>
      <c r="G73" s="11"/>
      <c r="H73" s="11">
        <f t="shared" si="43"/>
        <v>0</v>
      </c>
      <c r="I73" s="11"/>
      <c r="J73" s="11">
        <f t="shared" si="44"/>
        <v>0</v>
      </c>
      <c r="K73" s="11"/>
      <c r="L73" s="11">
        <f t="shared" si="45"/>
        <v>0</v>
      </c>
      <c r="M73" s="11"/>
      <c r="N73" s="11">
        <f t="shared" si="29"/>
        <v>0</v>
      </c>
      <c r="O73" s="11">
        <f t="shared" si="30"/>
        <v>16000</v>
      </c>
      <c r="P73" s="11">
        <f t="shared" si="31"/>
        <v>1</v>
      </c>
      <c r="Q73" s="11">
        <f t="shared" si="46"/>
        <v>3800</v>
      </c>
      <c r="R73" s="11"/>
      <c r="S73" s="11">
        <f t="shared" si="33"/>
        <v>0</v>
      </c>
      <c r="T73" s="11">
        <f t="shared" si="34"/>
        <v>3800</v>
      </c>
    </row>
    <row r="74" spans="1:20">
      <c r="A74" s="18" t="s">
        <v>137</v>
      </c>
      <c r="B74" s="24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>
        <f t="shared" si="29"/>
        <v>0</v>
      </c>
      <c r="O74" s="11">
        <f t="shared" si="30"/>
        <v>0</v>
      </c>
      <c r="P74" s="11">
        <f t="shared" si="31"/>
        <v>0</v>
      </c>
      <c r="Q74" s="11"/>
      <c r="R74" s="11"/>
      <c r="S74" s="11"/>
      <c r="T74" s="11">
        <f t="shared" si="34"/>
        <v>0</v>
      </c>
    </row>
    <row r="75" spans="1:20">
      <c r="A75" s="9" t="s">
        <v>138</v>
      </c>
      <c r="B75" s="25" t="s">
        <v>139</v>
      </c>
      <c r="C75" s="11"/>
      <c r="D75" s="11">
        <f t="shared" ref="D75:D86" si="47">C75*130000</f>
        <v>0</v>
      </c>
      <c r="E75" s="11">
        <v>2</v>
      </c>
      <c r="F75" s="11">
        <f t="shared" ref="F75:F86" si="48">E75*16000</f>
        <v>32000</v>
      </c>
      <c r="G75" s="11"/>
      <c r="H75" s="11">
        <f t="shared" ref="H75:H86" si="49">G75*16000</f>
        <v>0</v>
      </c>
      <c r="I75" s="11"/>
      <c r="J75" s="11">
        <f t="shared" ref="J75:J86" si="50">I75*19000</f>
        <v>0</v>
      </c>
      <c r="K75" s="11">
        <v>3</v>
      </c>
      <c r="L75" s="11">
        <f t="shared" ref="L75:L86" si="51">K75*7900</f>
        <v>23700</v>
      </c>
      <c r="M75" s="11">
        <v>5</v>
      </c>
      <c r="N75" s="11">
        <f t="shared" si="29"/>
        <v>14000</v>
      </c>
      <c r="O75" s="11">
        <f t="shared" si="30"/>
        <v>69700</v>
      </c>
      <c r="P75" s="11">
        <f t="shared" si="31"/>
        <v>2</v>
      </c>
      <c r="Q75" s="11">
        <f t="shared" ref="Q75:Q86" si="52">P75*3800</f>
        <v>7600</v>
      </c>
      <c r="R75" s="11"/>
      <c r="S75" s="11">
        <f t="shared" si="33"/>
        <v>0</v>
      </c>
      <c r="T75" s="11">
        <f t="shared" si="34"/>
        <v>7600</v>
      </c>
    </row>
    <row r="76" spans="1:20">
      <c r="A76" s="20" t="s">
        <v>140</v>
      </c>
      <c r="B76" s="24" t="s">
        <v>141</v>
      </c>
      <c r="C76" s="11"/>
      <c r="D76" s="11">
        <f t="shared" si="47"/>
        <v>0</v>
      </c>
      <c r="E76" s="11"/>
      <c r="F76" s="11">
        <f t="shared" si="48"/>
        <v>0</v>
      </c>
      <c r="G76" s="11"/>
      <c r="H76" s="11">
        <f t="shared" si="49"/>
        <v>0</v>
      </c>
      <c r="I76" s="11"/>
      <c r="J76" s="11">
        <f t="shared" si="50"/>
        <v>0</v>
      </c>
      <c r="K76" s="11"/>
      <c r="L76" s="11">
        <f t="shared" si="51"/>
        <v>0</v>
      </c>
      <c r="M76" s="11"/>
      <c r="N76" s="11">
        <f t="shared" si="29"/>
        <v>0</v>
      </c>
      <c r="O76" s="11">
        <f t="shared" si="30"/>
        <v>0</v>
      </c>
      <c r="P76" s="11">
        <f t="shared" si="31"/>
        <v>0</v>
      </c>
      <c r="Q76" s="11">
        <f t="shared" si="52"/>
        <v>0</v>
      </c>
      <c r="R76" s="11"/>
      <c r="S76" s="11">
        <f t="shared" si="33"/>
        <v>0</v>
      </c>
      <c r="T76" s="11">
        <f t="shared" si="34"/>
        <v>0</v>
      </c>
    </row>
    <row r="77" spans="1:20">
      <c r="A77" s="20" t="s">
        <v>142</v>
      </c>
      <c r="B77" s="24" t="s">
        <v>143</v>
      </c>
      <c r="C77" s="11"/>
      <c r="D77" s="11">
        <f t="shared" si="47"/>
        <v>0</v>
      </c>
      <c r="E77" s="11">
        <v>5</v>
      </c>
      <c r="F77" s="11">
        <f t="shared" si="48"/>
        <v>80000</v>
      </c>
      <c r="G77" s="11"/>
      <c r="H77" s="11">
        <f t="shared" si="49"/>
        <v>0</v>
      </c>
      <c r="I77" s="11"/>
      <c r="J77" s="11">
        <f t="shared" si="50"/>
        <v>0</v>
      </c>
      <c r="K77" s="11"/>
      <c r="L77" s="11">
        <f t="shared" si="51"/>
        <v>0</v>
      </c>
      <c r="M77" s="11"/>
      <c r="N77" s="11">
        <f t="shared" si="29"/>
        <v>0</v>
      </c>
      <c r="O77" s="11">
        <f t="shared" si="30"/>
        <v>80000</v>
      </c>
      <c r="P77" s="11">
        <f t="shared" si="31"/>
        <v>5</v>
      </c>
      <c r="Q77" s="11">
        <f t="shared" si="52"/>
        <v>19000</v>
      </c>
      <c r="R77" s="11"/>
      <c r="S77" s="11">
        <f t="shared" si="33"/>
        <v>0</v>
      </c>
      <c r="T77" s="11">
        <f t="shared" si="34"/>
        <v>19000</v>
      </c>
    </row>
    <row r="78" spans="1:20">
      <c r="A78" s="20" t="s">
        <v>144</v>
      </c>
      <c r="B78" s="26" t="s">
        <v>145</v>
      </c>
      <c r="C78" s="11"/>
      <c r="D78" s="11">
        <f t="shared" si="47"/>
        <v>0</v>
      </c>
      <c r="E78" s="11"/>
      <c r="F78" s="11">
        <f t="shared" si="48"/>
        <v>0</v>
      </c>
      <c r="G78" s="11"/>
      <c r="H78" s="11">
        <f t="shared" si="49"/>
        <v>0</v>
      </c>
      <c r="I78" s="11"/>
      <c r="J78" s="11">
        <f t="shared" si="50"/>
        <v>0</v>
      </c>
      <c r="K78" s="11"/>
      <c r="L78" s="11">
        <f t="shared" si="51"/>
        <v>0</v>
      </c>
      <c r="M78" s="11"/>
      <c r="N78" s="11">
        <f t="shared" si="29"/>
        <v>0</v>
      </c>
      <c r="O78" s="11">
        <f t="shared" si="30"/>
        <v>0</v>
      </c>
      <c r="P78" s="11">
        <f t="shared" si="31"/>
        <v>0</v>
      </c>
      <c r="Q78" s="11">
        <f t="shared" si="52"/>
        <v>0</v>
      </c>
      <c r="R78" s="11"/>
      <c r="S78" s="11">
        <f t="shared" si="33"/>
        <v>0</v>
      </c>
      <c r="T78" s="11">
        <f t="shared" si="34"/>
        <v>0</v>
      </c>
    </row>
    <row r="79" spans="1:20">
      <c r="A79" s="20" t="s">
        <v>146</v>
      </c>
      <c r="B79" s="26" t="s">
        <v>147</v>
      </c>
      <c r="C79" s="11"/>
      <c r="D79" s="11">
        <f t="shared" si="47"/>
        <v>0</v>
      </c>
      <c r="E79" s="11">
        <v>3</v>
      </c>
      <c r="F79" s="11">
        <f t="shared" si="48"/>
        <v>48000</v>
      </c>
      <c r="G79" s="11"/>
      <c r="H79" s="11">
        <f t="shared" si="49"/>
        <v>0</v>
      </c>
      <c r="I79" s="11"/>
      <c r="J79" s="11">
        <f t="shared" si="50"/>
        <v>0</v>
      </c>
      <c r="K79" s="11">
        <v>1</v>
      </c>
      <c r="L79" s="11">
        <f t="shared" si="51"/>
        <v>7900</v>
      </c>
      <c r="M79" s="11">
        <v>2</v>
      </c>
      <c r="N79" s="11">
        <f t="shared" si="29"/>
        <v>5600</v>
      </c>
      <c r="O79" s="11">
        <f t="shared" si="30"/>
        <v>61500</v>
      </c>
      <c r="P79" s="11">
        <f t="shared" si="31"/>
        <v>3</v>
      </c>
      <c r="Q79" s="11">
        <f t="shared" si="52"/>
        <v>11400</v>
      </c>
      <c r="R79" s="11"/>
      <c r="S79" s="11">
        <f t="shared" si="33"/>
        <v>0</v>
      </c>
      <c r="T79" s="11">
        <f t="shared" si="34"/>
        <v>11400</v>
      </c>
    </row>
    <row r="80" spans="1:20">
      <c r="A80" s="20" t="s">
        <v>148</v>
      </c>
      <c r="B80" s="26" t="s">
        <v>149</v>
      </c>
      <c r="C80" s="11"/>
      <c r="D80" s="11">
        <f t="shared" si="47"/>
        <v>0</v>
      </c>
      <c r="E80" s="11"/>
      <c r="F80" s="11">
        <f t="shared" si="48"/>
        <v>0</v>
      </c>
      <c r="G80" s="11"/>
      <c r="H80" s="11">
        <f t="shared" si="49"/>
        <v>0</v>
      </c>
      <c r="I80" s="11"/>
      <c r="J80" s="11">
        <f t="shared" si="50"/>
        <v>0</v>
      </c>
      <c r="K80" s="11"/>
      <c r="L80" s="11">
        <f t="shared" si="51"/>
        <v>0</v>
      </c>
      <c r="M80" s="11"/>
      <c r="N80" s="11">
        <f t="shared" si="29"/>
        <v>0</v>
      </c>
      <c r="O80" s="11">
        <f t="shared" si="30"/>
        <v>0</v>
      </c>
      <c r="P80" s="11">
        <f t="shared" si="31"/>
        <v>0</v>
      </c>
      <c r="Q80" s="11">
        <f t="shared" si="52"/>
        <v>0</v>
      </c>
      <c r="R80" s="11"/>
      <c r="S80" s="11">
        <f t="shared" si="33"/>
        <v>0</v>
      </c>
      <c r="T80" s="11">
        <f t="shared" si="34"/>
        <v>0</v>
      </c>
    </row>
    <row r="81" spans="1:20">
      <c r="A81" s="20" t="s">
        <v>150</v>
      </c>
      <c r="B81" s="26" t="s">
        <v>151</v>
      </c>
      <c r="C81" s="11"/>
      <c r="D81" s="11">
        <f t="shared" si="47"/>
        <v>0</v>
      </c>
      <c r="E81" s="11"/>
      <c r="F81" s="11">
        <f t="shared" si="48"/>
        <v>0</v>
      </c>
      <c r="G81" s="11"/>
      <c r="H81" s="11">
        <f t="shared" si="49"/>
        <v>0</v>
      </c>
      <c r="I81" s="11"/>
      <c r="J81" s="11">
        <f t="shared" si="50"/>
        <v>0</v>
      </c>
      <c r="K81" s="11"/>
      <c r="L81" s="11">
        <f t="shared" si="51"/>
        <v>0</v>
      </c>
      <c r="M81" s="11"/>
      <c r="N81" s="11">
        <f t="shared" si="29"/>
        <v>0</v>
      </c>
      <c r="O81" s="11">
        <f t="shared" si="30"/>
        <v>0</v>
      </c>
      <c r="P81" s="11">
        <f t="shared" si="31"/>
        <v>0</v>
      </c>
      <c r="Q81" s="11">
        <f t="shared" si="52"/>
        <v>0</v>
      </c>
      <c r="R81" s="11"/>
      <c r="S81" s="11">
        <f t="shared" si="33"/>
        <v>0</v>
      </c>
      <c r="T81" s="11">
        <f t="shared" si="34"/>
        <v>0</v>
      </c>
    </row>
    <row r="82" spans="1:20">
      <c r="A82" s="20" t="s">
        <v>152</v>
      </c>
      <c r="B82" s="26" t="s">
        <v>153</v>
      </c>
      <c r="C82" s="11"/>
      <c r="D82" s="11">
        <f t="shared" si="47"/>
        <v>0</v>
      </c>
      <c r="E82" s="11"/>
      <c r="F82" s="11">
        <f t="shared" si="48"/>
        <v>0</v>
      </c>
      <c r="G82" s="11"/>
      <c r="H82" s="11">
        <f t="shared" si="49"/>
        <v>0</v>
      </c>
      <c r="I82" s="11"/>
      <c r="J82" s="11">
        <f t="shared" si="50"/>
        <v>0</v>
      </c>
      <c r="K82" s="11"/>
      <c r="L82" s="11">
        <f t="shared" si="51"/>
        <v>0</v>
      </c>
      <c r="M82" s="11"/>
      <c r="N82" s="11">
        <f t="shared" si="29"/>
        <v>0</v>
      </c>
      <c r="O82" s="11">
        <f t="shared" si="30"/>
        <v>0</v>
      </c>
      <c r="P82" s="11">
        <f t="shared" si="31"/>
        <v>0</v>
      </c>
      <c r="Q82" s="11">
        <f t="shared" si="52"/>
        <v>0</v>
      </c>
      <c r="R82" s="11"/>
      <c r="S82" s="11">
        <f t="shared" si="33"/>
        <v>0</v>
      </c>
      <c r="T82" s="11">
        <f t="shared" si="34"/>
        <v>0</v>
      </c>
    </row>
    <row r="83" spans="1:20">
      <c r="A83" s="20" t="s">
        <v>154</v>
      </c>
      <c r="B83" s="26" t="s">
        <v>155</v>
      </c>
      <c r="C83" s="11"/>
      <c r="D83" s="11">
        <f t="shared" si="47"/>
        <v>0</v>
      </c>
      <c r="E83" s="11"/>
      <c r="F83" s="11">
        <f t="shared" si="48"/>
        <v>0</v>
      </c>
      <c r="G83" s="11"/>
      <c r="H83" s="11">
        <f t="shared" si="49"/>
        <v>0</v>
      </c>
      <c r="I83" s="11"/>
      <c r="J83" s="11">
        <f t="shared" si="50"/>
        <v>0</v>
      </c>
      <c r="K83" s="11"/>
      <c r="L83" s="11">
        <f t="shared" si="51"/>
        <v>0</v>
      </c>
      <c r="M83" s="11"/>
      <c r="N83" s="11">
        <f t="shared" si="29"/>
        <v>0</v>
      </c>
      <c r="O83" s="11">
        <f t="shared" si="30"/>
        <v>0</v>
      </c>
      <c r="P83" s="11">
        <f t="shared" si="31"/>
        <v>0</v>
      </c>
      <c r="Q83" s="11">
        <f t="shared" si="52"/>
        <v>0</v>
      </c>
      <c r="R83" s="11"/>
      <c r="S83" s="11">
        <f t="shared" si="33"/>
        <v>0</v>
      </c>
      <c r="T83" s="11">
        <f t="shared" si="34"/>
        <v>0</v>
      </c>
    </row>
    <row r="84" spans="1:20">
      <c r="A84" s="20" t="s">
        <v>156</v>
      </c>
      <c r="B84" s="26" t="s">
        <v>157</v>
      </c>
      <c r="C84" s="11"/>
      <c r="D84" s="11">
        <f t="shared" si="47"/>
        <v>0</v>
      </c>
      <c r="E84" s="11"/>
      <c r="F84" s="11">
        <f t="shared" si="48"/>
        <v>0</v>
      </c>
      <c r="G84" s="11"/>
      <c r="H84" s="11">
        <f t="shared" si="49"/>
        <v>0</v>
      </c>
      <c r="I84" s="11"/>
      <c r="J84" s="11">
        <f t="shared" si="50"/>
        <v>0</v>
      </c>
      <c r="K84" s="11"/>
      <c r="L84" s="11">
        <f t="shared" si="51"/>
        <v>0</v>
      </c>
      <c r="M84" s="11"/>
      <c r="N84" s="11">
        <f t="shared" si="29"/>
        <v>0</v>
      </c>
      <c r="O84" s="11">
        <f t="shared" si="30"/>
        <v>0</v>
      </c>
      <c r="P84" s="11">
        <f t="shared" si="31"/>
        <v>0</v>
      </c>
      <c r="Q84" s="11">
        <f t="shared" si="52"/>
        <v>0</v>
      </c>
      <c r="R84" s="11"/>
      <c r="S84" s="11">
        <f t="shared" si="33"/>
        <v>0</v>
      </c>
      <c r="T84" s="11">
        <f t="shared" si="34"/>
        <v>0</v>
      </c>
    </row>
    <row r="85" spans="1:20">
      <c r="A85" s="20" t="s">
        <v>158</v>
      </c>
      <c r="B85" s="26" t="s">
        <v>159</v>
      </c>
      <c r="C85" s="11"/>
      <c r="D85" s="11">
        <f t="shared" si="47"/>
        <v>0</v>
      </c>
      <c r="E85" s="11">
        <v>2</v>
      </c>
      <c r="F85" s="11">
        <f t="shared" si="48"/>
        <v>32000</v>
      </c>
      <c r="G85" s="11"/>
      <c r="H85" s="11">
        <f t="shared" si="49"/>
        <v>0</v>
      </c>
      <c r="I85" s="11"/>
      <c r="J85" s="11">
        <f t="shared" si="50"/>
        <v>0</v>
      </c>
      <c r="K85" s="11">
        <v>1</v>
      </c>
      <c r="L85" s="11">
        <f t="shared" si="51"/>
        <v>7900</v>
      </c>
      <c r="M85" s="11">
        <v>2</v>
      </c>
      <c r="N85" s="11">
        <f t="shared" si="29"/>
        <v>5600</v>
      </c>
      <c r="O85" s="11">
        <f t="shared" si="30"/>
        <v>45500</v>
      </c>
      <c r="P85" s="11">
        <f t="shared" si="31"/>
        <v>2</v>
      </c>
      <c r="Q85" s="11">
        <f t="shared" si="52"/>
        <v>7600</v>
      </c>
      <c r="R85" s="11"/>
      <c r="S85" s="11">
        <f t="shared" si="33"/>
        <v>0</v>
      </c>
      <c r="T85" s="11">
        <f t="shared" si="34"/>
        <v>7600</v>
      </c>
    </row>
    <row r="86" spans="1:20">
      <c r="A86" s="20" t="s">
        <v>160</v>
      </c>
      <c r="B86" s="26" t="s">
        <v>161</v>
      </c>
      <c r="C86" s="11"/>
      <c r="D86" s="11">
        <f t="shared" si="47"/>
        <v>0</v>
      </c>
      <c r="E86" s="11"/>
      <c r="F86" s="11">
        <f t="shared" si="48"/>
        <v>0</v>
      </c>
      <c r="G86" s="11"/>
      <c r="H86" s="11">
        <f t="shared" si="49"/>
        <v>0</v>
      </c>
      <c r="I86" s="11"/>
      <c r="J86" s="11">
        <f t="shared" si="50"/>
        <v>0</v>
      </c>
      <c r="K86" s="11"/>
      <c r="L86" s="11">
        <f t="shared" si="51"/>
        <v>0</v>
      </c>
      <c r="M86" s="11"/>
      <c r="N86" s="11">
        <f t="shared" si="29"/>
        <v>0</v>
      </c>
      <c r="O86" s="11">
        <f t="shared" si="30"/>
        <v>0</v>
      </c>
      <c r="P86" s="11">
        <f t="shared" si="31"/>
        <v>0</v>
      </c>
      <c r="Q86" s="11">
        <f t="shared" si="52"/>
        <v>0</v>
      </c>
      <c r="R86" s="11"/>
      <c r="S86" s="11">
        <f t="shared" si="33"/>
        <v>0</v>
      </c>
      <c r="T86" s="11">
        <f t="shared" si="34"/>
        <v>0</v>
      </c>
    </row>
    <row r="87" spans="1:20">
      <c r="A87" s="18" t="s">
        <v>162</v>
      </c>
      <c r="B87" s="24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>
        <f t="shared" si="29"/>
        <v>0</v>
      </c>
      <c r="O87" s="11">
        <f t="shared" si="30"/>
        <v>0</v>
      </c>
      <c r="P87" s="11">
        <f t="shared" si="31"/>
        <v>0</v>
      </c>
      <c r="Q87" s="11"/>
      <c r="R87" s="11"/>
      <c r="S87" s="11"/>
      <c r="T87" s="11">
        <f t="shared" si="34"/>
        <v>0</v>
      </c>
    </row>
    <row r="88" spans="1:20">
      <c r="A88" s="20" t="s">
        <v>163</v>
      </c>
      <c r="B88" s="24" t="s">
        <v>164</v>
      </c>
      <c r="C88" s="11"/>
      <c r="D88" s="11">
        <f t="shared" ref="D88:D95" si="53">C88*130000</f>
        <v>0</v>
      </c>
      <c r="E88" s="11">
        <v>6</v>
      </c>
      <c r="F88" s="11">
        <f t="shared" ref="F88:F95" si="54">E88*16000</f>
        <v>96000</v>
      </c>
      <c r="G88" s="11"/>
      <c r="H88" s="11">
        <f t="shared" ref="H88:H95" si="55">G88*16000</f>
        <v>0</v>
      </c>
      <c r="I88" s="11"/>
      <c r="J88" s="11">
        <f t="shared" ref="J88:J95" si="56">I88*19000</f>
        <v>0</v>
      </c>
      <c r="K88" s="11"/>
      <c r="L88" s="11">
        <f t="shared" ref="L88:L95" si="57">K88*7900</f>
        <v>0</v>
      </c>
      <c r="M88" s="11"/>
      <c r="N88" s="11">
        <f t="shared" si="29"/>
        <v>0</v>
      </c>
      <c r="O88" s="11">
        <f t="shared" si="30"/>
        <v>96000</v>
      </c>
      <c r="P88" s="11">
        <f t="shared" si="31"/>
        <v>6</v>
      </c>
      <c r="Q88" s="11">
        <f t="shared" ref="Q88:Q95" si="58">P88*3800</f>
        <v>22800</v>
      </c>
      <c r="R88" s="11"/>
      <c r="S88" s="11">
        <f t="shared" si="33"/>
        <v>0</v>
      </c>
      <c r="T88" s="11">
        <f t="shared" si="34"/>
        <v>22800</v>
      </c>
    </row>
    <row r="89" spans="1:20">
      <c r="A89" s="20" t="s">
        <v>165</v>
      </c>
      <c r="B89" s="24" t="s">
        <v>166</v>
      </c>
      <c r="C89" s="11"/>
      <c r="D89" s="11">
        <f t="shared" si="53"/>
        <v>0</v>
      </c>
      <c r="E89" s="11"/>
      <c r="F89" s="11">
        <f t="shared" si="54"/>
        <v>0</v>
      </c>
      <c r="G89" s="11"/>
      <c r="H89" s="11">
        <f t="shared" si="55"/>
        <v>0</v>
      </c>
      <c r="I89" s="11"/>
      <c r="J89" s="11">
        <f t="shared" si="56"/>
        <v>0</v>
      </c>
      <c r="K89" s="11"/>
      <c r="L89" s="11">
        <f t="shared" si="57"/>
        <v>0</v>
      </c>
      <c r="M89" s="11"/>
      <c r="N89" s="11">
        <f t="shared" si="29"/>
        <v>0</v>
      </c>
      <c r="O89" s="11">
        <f t="shared" si="30"/>
        <v>0</v>
      </c>
      <c r="P89" s="11">
        <f t="shared" si="31"/>
        <v>0</v>
      </c>
      <c r="Q89" s="11">
        <f t="shared" si="58"/>
        <v>0</v>
      </c>
      <c r="R89" s="11"/>
      <c r="S89" s="11">
        <f t="shared" si="33"/>
        <v>0</v>
      </c>
      <c r="T89" s="11">
        <f t="shared" si="34"/>
        <v>0</v>
      </c>
    </row>
    <row r="90" spans="1:20">
      <c r="A90" s="20" t="s">
        <v>167</v>
      </c>
      <c r="B90" s="24" t="s">
        <v>168</v>
      </c>
      <c r="C90" s="11"/>
      <c r="D90" s="11">
        <f t="shared" si="53"/>
        <v>0</v>
      </c>
      <c r="E90" s="11"/>
      <c r="F90" s="11">
        <f t="shared" si="54"/>
        <v>0</v>
      </c>
      <c r="G90" s="11"/>
      <c r="H90" s="11">
        <f t="shared" si="55"/>
        <v>0</v>
      </c>
      <c r="I90" s="11"/>
      <c r="J90" s="11">
        <f t="shared" si="56"/>
        <v>0</v>
      </c>
      <c r="K90" s="11"/>
      <c r="L90" s="11">
        <f t="shared" si="57"/>
        <v>0</v>
      </c>
      <c r="M90" s="11"/>
      <c r="N90" s="11">
        <f t="shared" si="29"/>
        <v>0</v>
      </c>
      <c r="O90" s="11">
        <f t="shared" si="30"/>
        <v>0</v>
      </c>
      <c r="P90" s="11">
        <f t="shared" si="31"/>
        <v>0</v>
      </c>
      <c r="Q90" s="11">
        <f t="shared" si="58"/>
        <v>0</v>
      </c>
      <c r="R90" s="11"/>
      <c r="S90" s="11">
        <f t="shared" si="33"/>
        <v>0</v>
      </c>
      <c r="T90" s="11">
        <f t="shared" si="34"/>
        <v>0</v>
      </c>
    </row>
    <row r="91" spans="1:20">
      <c r="A91" s="20" t="s">
        <v>169</v>
      </c>
      <c r="B91" s="24" t="s">
        <v>170</v>
      </c>
      <c r="C91" s="11"/>
      <c r="D91" s="11">
        <f t="shared" si="53"/>
        <v>0</v>
      </c>
      <c r="E91" s="11"/>
      <c r="F91" s="11">
        <f t="shared" si="54"/>
        <v>0</v>
      </c>
      <c r="G91" s="11"/>
      <c r="H91" s="11">
        <f t="shared" si="55"/>
        <v>0</v>
      </c>
      <c r="I91" s="11"/>
      <c r="J91" s="11">
        <f t="shared" si="56"/>
        <v>0</v>
      </c>
      <c r="K91" s="11"/>
      <c r="L91" s="11">
        <f t="shared" si="57"/>
        <v>0</v>
      </c>
      <c r="M91" s="11"/>
      <c r="N91" s="11">
        <f t="shared" si="29"/>
        <v>0</v>
      </c>
      <c r="O91" s="11">
        <f t="shared" si="30"/>
        <v>0</v>
      </c>
      <c r="P91" s="11">
        <f t="shared" si="31"/>
        <v>0</v>
      </c>
      <c r="Q91" s="11">
        <f t="shared" si="58"/>
        <v>0</v>
      </c>
      <c r="R91" s="11"/>
      <c r="S91" s="11">
        <f t="shared" si="33"/>
        <v>0</v>
      </c>
      <c r="T91" s="11">
        <f t="shared" si="34"/>
        <v>0</v>
      </c>
    </row>
    <row r="92" spans="1:20">
      <c r="A92" s="20" t="s">
        <v>171</v>
      </c>
      <c r="B92" s="24" t="s">
        <v>172</v>
      </c>
      <c r="C92" s="11"/>
      <c r="D92" s="11">
        <f t="shared" si="53"/>
        <v>0</v>
      </c>
      <c r="E92" s="11">
        <v>4</v>
      </c>
      <c r="F92" s="11">
        <f t="shared" si="54"/>
        <v>64000</v>
      </c>
      <c r="G92" s="11"/>
      <c r="H92" s="11">
        <f t="shared" si="55"/>
        <v>0</v>
      </c>
      <c r="I92" s="11"/>
      <c r="J92" s="11">
        <f t="shared" si="56"/>
        <v>0</v>
      </c>
      <c r="K92" s="11"/>
      <c r="L92" s="11">
        <f t="shared" si="57"/>
        <v>0</v>
      </c>
      <c r="M92" s="11"/>
      <c r="N92" s="11">
        <f t="shared" si="29"/>
        <v>0</v>
      </c>
      <c r="O92" s="11">
        <f t="shared" si="30"/>
        <v>64000</v>
      </c>
      <c r="P92" s="11">
        <f t="shared" si="31"/>
        <v>4</v>
      </c>
      <c r="Q92" s="11">
        <f t="shared" si="58"/>
        <v>15200</v>
      </c>
      <c r="R92" s="11"/>
      <c r="S92" s="11">
        <f t="shared" si="33"/>
        <v>0</v>
      </c>
      <c r="T92" s="11">
        <f t="shared" si="34"/>
        <v>15200</v>
      </c>
    </row>
    <row r="93" spans="1:20">
      <c r="A93" s="20" t="s">
        <v>173</v>
      </c>
      <c r="B93" s="24" t="s">
        <v>174</v>
      </c>
      <c r="C93" s="11"/>
      <c r="D93" s="11">
        <f t="shared" si="53"/>
        <v>0</v>
      </c>
      <c r="E93" s="11"/>
      <c r="F93" s="11">
        <f t="shared" si="54"/>
        <v>0</v>
      </c>
      <c r="G93" s="11"/>
      <c r="H93" s="11">
        <f t="shared" si="55"/>
        <v>0</v>
      </c>
      <c r="I93" s="11"/>
      <c r="J93" s="11">
        <f t="shared" si="56"/>
        <v>0</v>
      </c>
      <c r="K93" s="11"/>
      <c r="L93" s="11">
        <f t="shared" si="57"/>
        <v>0</v>
      </c>
      <c r="M93" s="11">
        <v>5</v>
      </c>
      <c r="N93" s="11">
        <f t="shared" si="29"/>
        <v>14000</v>
      </c>
      <c r="O93" s="11">
        <f t="shared" si="30"/>
        <v>14000</v>
      </c>
      <c r="P93" s="11">
        <f t="shared" si="31"/>
        <v>0</v>
      </c>
      <c r="Q93" s="11">
        <f t="shared" si="58"/>
        <v>0</v>
      </c>
      <c r="R93" s="11"/>
      <c r="S93" s="11">
        <f t="shared" si="33"/>
        <v>0</v>
      </c>
      <c r="T93" s="11">
        <f t="shared" si="34"/>
        <v>0</v>
      </c>
    </row>
    <row r="94" spans="1:20">
      <c r="A94" s="20" t="s">
        <v>175</v>
      </c>
      <c r="B94" s="24" t="s">
        <v>176</v>
      </c>
      <c r="C94" s="11"/>
      <c r="D94" s="11">
        <f t="shared" si="53"/>
        <v>0</v>
      </c>
      <c r="E94" s="11"/>
      <c r="F94" s="11">
        <f t="shared" si="54"/>
        <v>0</v>
      </c>
      <c r="G94" s="11"/>
      <c r="H94" s="11">
        <f t="shared" si="55"/>
        <v>0</v>
      </c>
      <c r="I94" s="11"/>
      <c r="J94" s="11">
        <f t="shared" si="56"/>
        <v>0</v>
      </c>
      <c r="K94" s="11"/>
      <c r="L94" s="11">
        <f t="shared" si="57"/>
        <v>0</v>
      </c>
      <c r="M94" s="11"/>
      <c r="N94" s="11">
        <f t="shared" si="29"/>
        <v>0</v>
      </c>
      <c r="O94" s="11">
        <f t="shared" si="30"/>
        <v>0</v>
      </c>
      <c r="P94" s="11">
        <f t="shared" si="31"/>
        <v>0</v>
      </c>
      <c r="Q94" s="11">
        <f t="shared" si="58"/>
        <v>0</v>
      </c>
      <c r="R94" s="11"/>
      <c r="S94" s="11">
        <f t="shared" si="33"/>
        <v>0</v>
      </c>
      <c r="T94" s="11">
        <f t="shared" si="34"/>
        <v>0</v>
      </c>
    </row>
    <row r="95" spans="1:20">
      <c r="A95" s="20" t="s">
        <v>177</v>
      </c>
      <c r="B95" s="24" t="s">
        <v>178</v>
      </c>
      <c r="C95" s="11"/>
      <c r="D95" s="11">
        <f t="shared" si="53"/>
        <v>0</v>
      </c>
      <c r="E95" s="11">
        <v>2</v>
      </c>
      <c r="F95" s="11">
        <f t="shared" si="54"/>
        <v>32000</v>
      </c>
      <c r="G95" s="11"/>
      <c r="H95" s="11">
        <f t="shared" si="55"/>
        <v>0</v>
      </c>
      <c r="I95" s="11"/>
      <c r="J95" s="11">
        <f t="shared" si="56"/>
        <v>0</v>
      </c>
      <c r="K95" s="11">
        <v>1</v>
      </c>
      <c r="L95" s="11">
        <f t="shared" si="57"/>
        <v>7900</v>
      </c>
      <c r="M95" s="11">
        <v>2</v>
      </c>
      <c r="N95" s="11">
        <f t="shared" si="29"/>
        <v>5600</v>
      </c>
      <c r="O95" s="11">
        <f t="shared" si="30"/>
        <v>45500</v>
      </c>
      <c r="P95" s="11">
        <f t="shared" si="31"/>
        <v>2</v>
      </c>
      <c r="Q95" s="11">
        <f t="shared" si="58"/>
        <v>7600</v>
      </c>
      <c r="R95" s="11"/>
      <c r="S95" s="11">
        <f t="shared" si="33"/>
        <v>0</v>
      </c>
      <c r="T95" s="11">
        <f t="shared" si="34"/>
        <v>7600</v>
      </c>
    </row>
    <row r="96" spans="1:20">
      <c r="A96" s="18" t="s">
        <v>179</v>
      </c>
      <c r="B96" s="24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>
        <f t="shared" si="29"/>
        <v>0</v>
      </c>
      <c r="O96" s="11">
        <f t="shared" si="30"/>
        <v>0</v>
      </c>
      <c r="P96" s="11">
        <f t="shared" si="31"/>
        <v>0</v>
      </c>
      <c r="Q96" s="11"/>
      <c r="R96" s="11"/>
      <c r="S96" s="11"/>
      <c r="T96" s="11">
        <f t="shared" si="34"/>
        <v>0</v>
      </c>
    </row>
    <row r="97" spans="1:20">
      <c r="A97" s="20" t="s">
        <v>180</v>
      </c>
      <c r="B97" s="24" t="s">
        <v>181</v>
      </c>
      <c r="C97" s="11"/>
      <c r="D97" s="11">
        <f t="shared" ref="D97:D105" si="59">C97*130000</f>
        <v>0</v>
      </c>
      <c r="E97" s="11">
        <v>2</v>
      </c>
      <c r="F97" s="11">
        <f t="shared" ref="F97:F105" si="60">E97*16000</f>
        <v>32000</v>
      </c>
      <c r="G97" s="11"/>
      <c r="H97" s="11">
        <f t="shared" ref="H97:H105" si="61">G97*16000</f>
        <v>0</v>
      </c>
      <c r="I97" s="11"/>
      <c r="J97" s="11">
        <f t="shared" ref="J97:J105" si="62">I97*19000</f>
        <v>0</v>
      </c>
      <c r="K97" s="11">
        <v>1</v>
      </c>
      <c r="L97" s="11">
        <f t="shared" ref="L97:L105" si="63">K97*7900</f>
        <v>7900</v>
      </c>
      <c r="M97" s="11">
        <v>2</v>
      </c>
      <c r="N97" s="11">
        <f t="shared" si="29"/>
        <v>5600</v>
      </c>
      <c r="O97" s="11">
        <f t="shared" si="30"/>
        <v>45500</v>
      </c>
      <c r="P97" s="11">
        <f t="shared" si="31"/>
        <v>2</v>
      </c>
      <c r="Q97" s="11">
        <f t="shared" ref="Q97:Q105" si="64">P97*3800</f>
        <v>7600</v>
      </c>
      <c r="R97" s="11"/>
      <c r="S97" s="11">
        <f t="shared" si="33"/>
        <v>0</v>
      </c>
      <c r="T97" s="11">
        <f t="shared" si="34"/>
        <v>7600</v>
      </c>
    </row>
    <row r="98" spans="1:20">
      <c r="A98" s="20" t="s">
        <v>182</v>
      </c>
      <c r="B98" s="24" t="s">
        <v>183</v>
      </c>
      <c r="C98" s="11"/>
      <c r="D98" s="11">
        <f t="shared" si="59"/>
        <v>0</v>
      </c>
      <c r="E98" s="11"/>
      <c r="F98" s="11">
        <f t="shared" si="60"/>
        <v>0</v>
      </c>
      <c r="G98" s="11"/>
      <c r="H98" s="11">
        <f t="shared" si="61"/>
        <v>0</v>
      </c>
      <c r="I98" s="11"/>
      <c r="J98" s="11">
        <f t="shared" si="62"/>
        <v>0</v>
      </c>
      <c r="K98" s="11"/>
      <c r="L98" s="11">
        <f t="shared" si="63"/>
        <v>0</v>
      </c>
      <c r="M98" s="11"/>
      <c r="N98" s="11">
        <f t="shared" si="29"/>
        <v>0</v>
      </c>
      <c r="O98" s="11">
        <f t="shared" si="30"/>
        <v>0</v>
      </c>
      <c r="P98" s="11">
        <f t="shared" si="31"/>
        <v>0</v>
      </c>
      <c r="Q98" s="11">
        <f t="shared" si="64"/>
        <v>0</v>
      </c>
      <c r="R98" s="11"/>
      <c r="S98" s="11">
        <f t="shared" si="33"/>
        <v>0</v>
      </c>
      <c r="T98" s="11">
        <f t="shared" si="34"/>
        <v>0</v>
      </c>
    </row>
    <row r="99" spans="1:20">
      <c r="A99" s="20" t="s">
        <v>184</v>
      </c>
      <c r="B99" s="24" t="s">
        <v>185</v>
      </c>
      <c r="C99" s="11"/>
      <c r="D99" s="11">
        <f t="shared" si="59"/>
        <v>0</v>
      </c>
      <c r="E99" s="11"/>
      <c r="F99" s="11">
        <f t="shared" si="60"/>
        <v>0</v>
      </c>
      <c r="G99" s="11"/>
      <c r="H99" s="11">
        <f t="shared" si="61"/>
        <v>0</v>
      </c>
      <c r="I99" s="11"/>
      <c r="J99" s="11">
        <f t="shared" si="62"/>
        <v>0</v>
      </c>
      <c r="K99" s="11"/>
      <c r="L99" s="11">
        <f t="shared" si="63"/>
        <v>0</v>
      </c>
      <c r="M99" s="11"/>
      <c r="N99" s="11">
        <f t="shared" si="29"/>
        <v>0</v>
      </c>
      <c r="O99" s="11">
        <f t="shared" si="30"/>
        <v>0</v>
      </c>
      <c r="P99" s="11">
        <f t="shared" si="31"/>
        <v>0</v>
      </c>
      <c r="Q99" s="11">
        <f t="shared" si="64"/>
        <v>0</v>
      </c>
      <c r="R99" s="11"/>
      <c r="S99" s="11">
        <f t="shared" si="33"/>
        <v>0</v>
      </c>
      <c r="T99" s="11">
        <f t="shared" si="34"/>
        <v>0</v>
      </c>
    </row>
    <row r="100" spans="1:20">
      <c r="A100" s="20" t="s">
        <v>186</v>
      </c>
      <c r="B100" s="24" t="s">
        <v>187</v>
      </c>
      <c r="C100" s="11"/>
      <c r="D100" s="11">
        <f t="shared" si="59"/>
        <v>0</v>
      </c>
      <c r="E100" s="11">
        <v>3</v>
      </c>
      <c r="F100" s="11">
        <f t="shared" si="60"/>
        <v>48000</v>
      </c>
      <c r="G100" s="11"/>
      <c r="H100" s="11">
        <f t="shared" si="61"/>
        <v>0</v>
      </c>
      <c r="I100" s="11"/>
      <c r="J100" s="11">
        <f t="shared" si="62"/>
        <v>0</v>
      </c>
      <c r="K100" s="11"/>
      <c r="L100" s="11">
        <f t="shared" si="63"/>
        <v>0</v>
      </c>
      <c r="M100" s="11"/>
      <c r="N100" s="11">
        <f t="shared" si="29"/>
        <v>0</v>
      </c>
      <c r="O100" s="11">
        <f t="shared" si="30"/>
        <v>48000</v>
      </c>
      <c r="P100" s="11">
        <f t="shared" si="31"/>
        <v>3</v>
      </c>
      <c r="Q100" s="11">
        <f t="shared" si="64"/>
        <v>11400</v>
      </c>
      <c r="R100" s="11"/>
      <c r="S100" s="11">
        <f t="shared" si="33"/>
        <v>0</v>
      </c>
      <c r="T100" s="11">
        <f t="shared" si="34"/>
        <v>11400</v>
      </c>
    </row>
    <row r="101" spans="1:20">
      <c r="A101" s="20" t="s">
        <v>188</v>
      </c>
      <c r="B101" s="24" t="s">
        <v>189</v>
      </c>
      <c r="C101" s="11"/>
      <c r="D101" s="11">
        <f t="shared" si="59"/>
        <v>0</v>
      </c>
      <c r="E101" s="11"/>
      <c r="F101" s="11">
        <f t="shared" si="60"/>
        <v>0</v>
      </c>
      <c r="G101" s="11"/>
      <c r="H101" s="11">
        <f t="shared" si="61"/>
        <v>0</v>
      </c>
      <c r="I101" s="11"/>
      <c r="J101" s="11">
        <f t="shared" si="62"/>
        <v>0</v>
      </c>
      <c r="K101" s="11">
        <v>2</v>
      </c>
      <c r="L101" s="11">
        <f t="shared" si="63"/>
        <v>15800</v>
      </c>
      <c r="M101" s="11">
        <v>2</v>
      </c>
      <c r="N101" s="11">
        <f t="shared" si="29"/>
        <v>5600</v>
      </c>
      <c r="O101" s="11">
        <f t="shared" si="30"/>
        <v>21400</v>
      </c>
      <c r="P101" s="11">
        <f t="shared" si="31"/>
        <v>0</v>
      </c>
      <c r="Q101" s="11">
        <f t="shared" si="64"/>
        <v>0</v>
      </c>
      <c r="R101" s="11"/>
      <c r="S101" s="11">
        <f t="shared" si="33"/>
        <v>0</v>
      </c>
      <c r="T101" s="11">
        <f t="shared" si="34"/>
        <v>0</v>
      </c>
    </row>
    <row r="102" spans="1:20">
      <c r="A102" s="20" t="s">
        <v>190</v>
      </c>
      <c r="B102" s="24" t="s">
        <v>191</v>
      </c>
      <c r="C102" s="11"/>
      <c r="D102" s="11">
        <f t="shared" si="59"/>
        <v>0</v>
      </c>
      <c r="E102" s="11">
        <v>1</v>
      </c>
      <c r="F102" s="11">
        <f t="shared" si="60"/>
        <v>16000</v>
      </c>
      <c r="G102" s="11"/>
      <c r="H102" s="11">
        <f t="shared" si="61"/>
        <v>0</v>
      </c>
      <c r="I102" s="11"/>
      <c r="J102" s="11">
        <f t="shared" si="62"/>
        <v>0</v>
      </c>
      <c r="K102" s="11"/>
      <c r="L102" s="11">
        <f t="shared" si="63"/>
        <v>0</v>
      </c>
      <c r="M102" s="11"/>
      <c r="N102" s="11">
        <f t="shared" si="29"/>
        <v>0</v>
      </c>
      <c r="O102" s="11">
        <f t="shared" si="30"/>
        <v>16000</v>
      </c>
      <c r="P102" s="11">
        <f t="shared" si="31"/>
        <v>1</v>
      </c>
      <c r="Q102" s="11">
        <f t="shared" si="64"/>
        <v>3800</v>
      </c>
      <c r="R102" s="11"/>
      <c r="S102" s="11">
        <f t="shared" si="33"/>
        <v>0</v>
      </c>
      <c r="T102" s="11">
        <f t="shared" si="34"/>
        <v>3800</v>
      </c>
    </row>
    <row r="103" spans="1:20">
      <c r="A103" s="20" t="s">
        <v>192</v>
      </c>
      <c r="B103" s="24" t="s">
        <v>193</v>
      </c>
      <c r="C103" s="11"/>
      <c r="D103" s="11">
        <f t="shared" si="59"/>
        <v>0</v>
      </c>
      <c r="E103" s="11">
        <v>3</v>
      </c>
      <c r="F103" s="11">
        <f t="shared" si="60"/>
        <v>48000</v>
      </c>
      <c r="G103" s="11"/>
      <c r="H103" s="11">
        <f t="shared" si="61"/>
        <v>0</v>
      </c>
      <c r="I103" s="11"/>
      <c r="J103" s="11">
        <f t="shared" si="62"/>
        <v>0</v>
      </c>
      <c r="K103" s="11"/>
      <c r="L103" s="11">
        <f t="shared" si="63"/>
        <v>0</v>
      </c>
      <c r="M103" s="11"/>
      <c r="N103" s="11">
        <f t="shared" si="29"/>
        <v>0</v>
      </c>
      <c r="O103" s="11">
        <f t="shared" si="30"/>
        <v>48000</v>
      </c>
      <c r="P103" s="11">
        <f t="shared" si="31"/>
        <v>3</v>
      </c>
      <c r="Q103" s="11">
        <f t="shared" si="64"/>
        <v>11400</v>
      </c>
      <c r="R103" s="11"/>
      <c r="S103" s="11">
        <f t="shared" si="33"/>
        <v>0</v>
      </c>
      <c r="T103" s="11">
        <f t="shared" si="34"/>
        <v>11400</v>
      </c>
    </row>
    <row r="104" spans="1:20">
      <c r="A104" s="20" t="s">
        <v>194</v>
      </c>
      <c r="B104" s="24" t="s">
        <v>195</v>
      </c>
      <c r="C104" s="11"/>
      <c r="D104" s="11">
        <f t="shared" si="59"/>
        <v>0</v>
      </c>
      <c r="E104" s="11"/>
      <c r="F104" s="11">
        <f t="shared" si="60"/>
        <v>0</v>
      </c>
      <c r="G104" s="11"/>
      <c r="H104" s="11">
        <f t="shared" si="61"/>
        <v>0</v>
      </c>
      <c r="I104" s="11"/>
      <c r="J104" s="11">
        <f t="shared" si="62"/>
        <v>0</v>
      </c>
      <c r="K104" s="11"/>
      <c r="L104" s="11">
        <f t="shared" si="63"/>
        <v>0</v>
      </c>
      <c r="M104" s="11"/>
      <c r="N104" s="11">
        <f t="shared" si="29"/>
        <v>0</v>
      </c>
      <c r="O104" s="11">
        <f t="shared" si="30"/>
        <v>0</v>
      </c>
      <c r="P104" s="11">
        <f t="shared" si="31"/>
        <v>0</v>
      </c>
      <c r="Q104" s="11">
        <f t="shared" si="64"/>
        <v>0</v>
      </c>
      <c r="R104" s="11"/>
      <c r="S104" s="11">
        <f t="shared" si="33"/>
        <v>0</v>
      </c>
      <c r="T104" s="11">
        <f t="shared" si="34"/>
        <v>0</v>
      </c>
    </row>
    <row r="105" spans="1:20">
      <c r="A105" s="20" t="s">
        <v>196</v>
      </c>
      <c r="B105" s="24" t="s">
        <v>197</v>
      </c>
      <c r="C105" s="11"/>
      <c r="D105" s="11">
        <f t="shared" si="59"/>
        <v>0</v>
      </c>
      <c r="E105" s="11"/>
      <c r="F105" s="11">
        <f t="shared" si="60"/>
        <v>0</v>
      </c>
      <c r="G105" s="11"/>
      <c r="H105" s="11">
        <f t="shared" si="61"/>
        <v>0</v>
      </c>
      <c r="I105" s="11"/>
      <c r="J105" s="11">
        <f t="shared" si="62"/>
        <v>0</v>
      </c>
      <c r="K105" s="11">
        <v>1</v>
      </c>
      <c r="L105" s="11">
        <f t="shared" si="63"/>
        <v>7900</v>
      </c>
      <c r="M105" s="11"/>
      <c r="N105" s="11">
        <f t="shared" si="29"/>
        <v>0</v>
      </c>
      <c r="O105" s="11">
        <f t="shared" si="30"/>
        <v>7900</v>
      </c>
      <c r="P105" s="11">
        <f t="shared" si="31"/>
        <v>0</v>
      </c>
      <c r="Q105" s="11">
        <f t="shared" si="64"/>
        <v>0</v>
      </c>
      <c r="R105" s="11"/>
      <c r="S105" s="11">
        <f t="shared" si="33"/>
        <v>0</v>
      </c>
      <c r="T105" s="11">
        <f t="shared" si="34"/>
        <v>0</v>
      </c>
    </row>
    <row r="106" spans="1:20">
      <c r="A106" s="18" t="s">
        <v>198</v>
      </c>
      <c r="B106" s="24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>
        <f t="shared" si="29"/>
        <v>0</v>
      </c>
      <c r="O106" s="11">
        <f t="shared" si="30"/>
        <v>0</v>
      </c>
      <c r="P106" s="11">
        <f t="shared" si="31"/>
        <v>0</v>
      </c>
      <c r="Q106" s="11"/>
      <c r="R106" s="11"/>
      <c r="S106" s="11"/>
      <c r="T106" s="11">
        <f t="shared" si="34"/>
        <v>0</v>
      </c>
    </row>
    <row r="107" spans="1:20">
      <c r="A107" s="20" t="s">
        <v>199</v>
      </c>
      <c r="B107" s="24" t="s">
        <v>200</v>
      </c>
      <c r="C107" s="11"/>
      <c r="D107" s="11">
        <f t="shared" ref="D107:D114" si="65">C107*130000</f>
        <v>0</v>
      </c>
      <c r="E107" s="11">
        <v>2</v>
      </c>
      <c r="F107" s="11">
        <f t="shared" ref="F107:F114" si="66">E107*16000</f>
        <v>32000</v>
      </c>
      <c r="G107" s="11"/>
      <c r="H107" s="11">
        <f t="shared" ref="H107:H114" si="67">G107*16000</f>
        <v>0</v>
      </c>
      <c r="I107" s="11"/>
      <c r="J107" s="11">
        <f t="shared" ref="J107:J114" si="68">I107*19000</f>
        <v>0</v>
      </c>
      <c r="K107" s="11">
        <v>1</v>
      </c>
      <c r="L107" s="11">
        <f t="shared" ref="L107:L114" si="69">K107*7900</f>
        <v>7900</v>
      </c>
      <c r="M107" s="11">
        <v>2</v>
      </c>
      <c r="N107" s="11">
        <f t="shared" si="29"/>
        <v>5600</v>
      </c>
      <c r="O107" s="11">
        <f t="shared" si="30"/>
        <v>45500</v>
      </c>
      <c r="P107" s="11">
        <f t="shared" si="31"/>
        <v>2</v>
      </c>
      <c r="Q107" s="11">
        <f t="shared" ref="Q107:Q114" si="70">P107*3800</f>
        <v>7600</v>
      </c>
      <c r="R107" s="11"/>
      <c r="S107" s="11">
        <f t="shared" si="33"/>
        <v>0</v>
      </c>
      <c r="T107" s="11">
        <f t="shared" si="34"/>
        <v>7600</v>
      </c>
    </row>
    <row r="108" spans="1:20">
      <c r="A108" s="20" t="s">
        <v>201</v>
      </c>
      <c r="B108" s="24" t="s">
        <v>202</v>
      </c>
      <c r="C108" s="11"/>
      <c r="D108" s="11">
        <f t="shared" si="65"/>
        <v>0</v>
      </c>
      <c r="E108" s="11"/>
      <c r="F108" s="11">
        <f t="shared" si="66"/>
        <v>0</v>
      </c>
      <c r="G108" s="11"/>
      <c r="H108" s="11">
        <f t="shared" si="67"/>
        <v>0</v>
      </c>
      <c r="I108" s="11"/>
      <c r="J108" s="11">
        <f t="shared" si="68"/>
        <v>0</v>
      </c>
      <c r="K108" s="11">
        <v>3</v>
      </c>
      <c r="L108" s="11">
        <f t="shared" si="69"/>
        <v>23700</v>
      </c>
      <c r="M108" s="11">
        <v>2</v>
      </c>
      <c r="N108" s="11">
        <f t="shared" si="29"/>
        <v>5600</v>
      </c>
      <c r="O108" s="11">
        <f t="shared" si="30"/>
        <v>29300</v>
      </c>
      <c r="P108" s="11">
        <f t="shared" si="31"/>
        <v>0</v>
      </c>
      <c r="Q108" s="11">
        <f t="shared" si="70"/>
        <v>0</v>
      </c>
      <c r="R108" s="11"/>
      <c r="S108" s="11">
        <f t="shared" si="33"/>
        <v>0</v>
      </c>
      <c r="T108" s="11">
        <f t="shared" si="34"/>
        <v>0</v>
      </c>
    </row>
    <row r="109" spans="1:20">
      <c r="A109" s="20" t="s">
        <v>203</v>
      </c>
      <c r="B109" s="24" t="s">
        <v>204</v>
      </c>
      <c r="C109" s="11"/>
      <c r="D109" s="11">
        <f t="shared" si="65"/>
        <v>0</v>
      </c>
      <c r="E109" s="11">
        <v>2</v>
      </c>
      <c r="F109" s="11">
        <f t="shared" si="66"/>
        <v>32000</v>
      </c>
      <c r="G109" s="11"/>
      <c r="H109" s="11">
        <f t="shared" si="67"/>
        <v>0</v>
      </c>
      <c r="I109" s="11"/>
      <c r="J109" s="11">
        <f t="shared" si="68"/>
        <v>0</v>
      </c>
      <c r="K109" s="11">
        <v>2</v>
      </c>
      <c r="L109" s="11">
        <f t="shared" si="69"/>
        <v>15800</v>
      </c>
      <c r="M109" s="11">
        <v>3</v>
      </c>
      <c r="N109" s="11">
        <f t="shared" si="29"/>
        <v>8400</v>
      </c>
      <c r="O109" s="11">
        <f t="shared" si="30"/>
        <v>56200</v>
      </c>
      <c r="P109" s="11">
        <f t="shared" si="31"/>
        <v>2</v>
      </c>
      <c r="Q109" s="11">
        <f t="shared" si="70"/>
        <v>7600</v>
      </c>
      <c r="R109" s="11"/>
      <c r="S109" s="11">
        <f t="shared" si="33"/>
        <v>0</v>
      </c>
      <c r="T109" s="11">
        <f t="shared" si="34"/>
        <v>7600</v>
      </c>
    </row>
    <row r="110" spans="1:20">
      <c r="A110" s="20" t="s">
        <v>205</v>
      </c>
      <c r="B110" s="24" t="s">
        <v>206</v>
      </c>
      <c r="C110" s="11"/>
      <c r="D110" s="11">
        <f t="shared" si="65"/>
        <v>0</v>
      </c>
      <c r="E110" s="11">
        <v>3</v>
      </c>
      <c r="F110" s="11">
        <f t="shared" si="66"/>
        <v>48000</v>
      </c>
      <c r="G110" s="11">
        <v>1</v>
      </c>
      <c r="H110" s="11">
        <f t="shared" si="67"/>
        <v>16000</v>
      </c>
      <c r="I110" s="11"/>
      <c r="J110" s="11">
        <f t="shared" si="68"/>
        <v>0</v>
      </c>
      <c r="K110" s="11">
        <v>12</v>
      </c>
      <c r="L110" s="11">
        <f t="shared" si="69"/>
        <v>94800</v>
      </c>
      <c r="M110" s="11">
        <v>16</v>
      </c>
      <c r="N110" s="11">
        <f t="shared" ref="N110:N130" si="71">M110*2800</f>
        <v>44800</v>
      </c>
      <c r="O110" s="11">
        <f t="shared" ref="O110:O130" si="72">D110+F110+H110+J110+L110+N110</f>
        <v>203600</v>
      </c>
      <c r="P110" s="11">
        <f t="shared" ref="P110:P130" si="73">E110+G110</f>
        <v>4</v>
      </c>
      <c r="Q110" s="11">
        <f t="shared" si="70"/>
        <v>15200</v>
      </c>
      <c r="R110" s="11"/>
      <c r="S110" s="11">
        <f t="shared" ref="S110:S130" si="74">R110*24000</f>
        <v>0</v>
      </c>
      <c r="T110" s="11">
        <f t="shared" ref="T110:T130" si="75">Q110+S110</f>
        <v>15200</v>
      </c>
    </row>
    <row r="111" spans="1:20">
      <c r="A111" s="20" t="s">
        <v>207</v>
      </c>
      <c r="B111" s="24" t="s">
        <v>208</v>
      </c>
      <c r="C111" s="11"/>
      <c r="D111" s="11">
        <f t="shared" si="65"/>
        <v>0</v>
      </c>
      <c r="E111" s="11"/>
      <c r="F111" s="11">
        <f t="shared" si="66"/>
        <v>0</v>
      </c>
      <c r="G111" s="11"/>
      <c r="H111" s="11">
        <f t="shared" si="67"/>
        <v>0</v>
      </c>
      <c r="I111" s="11"/>
      <c r="J111" s="11">
        <f t="shared" si="68"/>
        <v>0</v>
      </c>
      <c r="K111" s="11"/>
      <c r="L111" s="11">
        <f t="shared" si="69"/>
        <v>0</v>
      </c>
      <c r="M111" s="11"/>
      <c r="N111" s="11">
        <f t="shared" si="71"/>
        <v>0</v>
      </c>
      <c r="O111" s="11">
        <f t="shared" si="72"/>
        <v>0</v>
      </c>
      <c r="P111" s="11">
        <f t="shared" si="73"/>
        <v>0</v>
      </c>
      <c r="Q111" s="11">
        <f t="shared" si="70"/>
        <v>0</v>
      </c>
      <c r="R111" s="11"/>
      <c r="S111" s="11">
        <f t="shared" si="74"/>
        <v>0</v>
      </c>
      <c r="T111" s="11">
        <f t="shared" si="75"/>
        <v>0</v>
      </c>
    </row>
    <row r="112" spans="1:20">
      <c r="A112" s="20" t="s">
        <v>209</v>
      </c>
      <c r="B112" s="24" t="s">
        <v>210</v>
      </c>
      <c r="C112" s="11"/>
      <c r="D112" s="11">
        <f t="shared" si="65"/>
        <v>0</v>
      </c>
      <c r="E112" s="11">
        <v>1</v>
      </c>
      <c r="F112" s="11">
        <f t="shared" si="66"/>
        <v>16000</v>
      </c>
      <c r="G112" s="11"/>
      <c r="H112" s="11">
        <f t="shared" si="67"/>
        <v>0</v>
      </c>
      <c r="I112" s="11"/>
      <c r="J112" s="11">
        <f t="shared" si="68"/>
        <v>0</v>
      </c>
      <c r="K112" s="11"/>
      <c r="L112" s="11">
        <f t="shared" si="69"/>
        <v>0</v>
      </c>
      <c r="M112" s="11"/>
      <c r="N112" s="11">
        <f t="shared" si="71"/>
        <v>0</v>
      </c>
      <c r="O112" s="11">
        <f t="shared" si="72"/>
        <v>16000</v>
      </c>
      <c r="P112" s="11">
        <f t="shared" si="73"/>
        <v>1</v>
      </c>
      <c r="Q112" s="11">
        <f t="shared" si="70"/>
        <v>3800</v>
      </c>
      <c r="R112" s="11"/>
      <c r="S112" s="11">
        <f t="shared" si="74"/>
        <v>0</v>
      </c>
      <c r="T112" s="11">
        <f t="shared" si="75"/>
        <v>3800</v>
      </c>
    </row>
    <row r="113" spans="1:20">
      <c r="A113" s="20" t="s">
        <v>211</v>
      </c>
      <c r="B113" s="24" t="s">
        <v>212</v>
      </c>
      <c r="C113" s="11"/>
      <c r="D113" s="11">
        <f t="shared" si="65"/>
        <v>0</v>
      </c>
      <c r="E113" s="11"/>
      <c r="F113" s="11">
        <f t="shared" si="66"/>
        <v>0</v>
      </c>
      <c r="G113" s="11"/>
      <c r="H113" s="11">
        <f t="shared" si="67"/>
        <v>0</v>
      </c>
      <c r="I113" s="11"/>
      <c r="J113" s="11">
        <f t="shared" si="68"/>
        <v>0</v>
      </c>
      <c r="K113" s="11"/>
      <c r="L113" s="11">
        <f t="shared" si="69"/>
        <v>0</v>
      </c>
      <c r="M113" s="11"/>
      <c r="N113" s="11">
        <f t="shared" si="71"/>
        <v>0</v>
      </c>
      <c r="O113" s="11">
        <f t="shared" si="72"/>
        <v>0</v>
      </c>
      <c r="P113" s="11">
        <f t="shared" si="73"/>
        <v>0</v>
      </c>
      <c r="Q113" s="11">
        <f t="shared" si="70"/>
        <v>0</v>
      </c>
      <c r="R113" s="11"/>
      <c r="S113" s="11">
        <f t="shared" si="74"/>
        <v>0</v>
      </c>
      <c r="T113" s="11">
        <f t="shared" si="75"/>
        <v>0</v>
      </c>
    </row>
    <row r="114" spans="1:20">
      <c r="A114" s="20" t="s">
        <v>213</v>
      </c>
      <c r="B114" s="24" t="s">
        <v>214</v>
      </c>
      <c r="C114" s="11"/>
      <c r="D114" s="11">
        <f t="shared" si="65"/>
        <v>0</v>
      </c>
      <c r="E114" s="11">
        <v>2</v>
      </c>
      <c r="F114" s="11">
        <f t="shared" si="66"/>
        <v>32000</v>
      </c>
      <c r="G114" s="11"/>
      <c r="H114" s="11">
        <f t="shared" si="67"/>
        <v>0</v>
      </c>
      <c r="I114" s="11"/>
      <c r="J114" s="11">
        <f t="shared" si="68"/>
        <v>0</v>
      </c>
      <c r="K114" s="11">
        <v>1</v>
      </c>
      <c r="L114" s="11">
        <f t="shared" si="69"/>
        <v>7900</v>
      </c>
      <c r="M114" s="11">
        <v>2</v>
      </c>
      <c r="N114" s="11">
        <f t="shared" si="71"/>
        <v>5600</v>
      </c>
      <c r="O114" s="11">
        <f t="shared" si="72"/>
        <v>45500</v>
      </c>
      <c r="P114" s="11">
        <f t="shared" si="73"/>
        <v>2</v>
      </c>
      <c r="Q114" s="11">
        <f t="shared" si="70"/>
        <v>7600</v>
      </c>
      <c r="R114" s="11"/>
      <c r="S114" s="11">
        <f t="shared" si="74"/>
        <v>0</v>
      </c>
      <c r="T114" s="11">
        <f t="shared" si="75"/>
        <v>7600</v>
      </c>
    </row>
    <row r="115" spans="1:20">
      <c r="A115" s="18" t="s">
        <v>215</v>
      </c>
      <c r="B115" s="24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>
        <f t="shared" si="71"/>
        <v>0</v>
      </c>
      <c r="O115" s="11">
        <f t="shared" si="72"/>
        <v>0</v>
      </c>
      <c r="P115" s="11">
        <f t="shared" si="73"/>
        <v>0</v>
      </c>
      <c r="Q115" s="11"/>
      <c r="R115" s="11"/>
      <c r="S115" s="11"/>
      <c r="T115" s="11">
        <f t="shared" si="75"/>
        <v>0</v>
      </c>
    </row>
    <row r="116" spans="1:20">
      <c r="A116" s="9" t="s">
        <v>216</v>
      </c>
      <c r="B116" s="25" t="s">
        <v>217</v>
      </c>
      <c r="C116" s="11"/>
      <c r="D116" s="11">
        <f t="shared" ref="D116:D124" si="76">C116*130000</f>
        <v>0</v>
      </c>
      <c r="E116" s="11"/>
      <c r="F116" s="11">
        <f t="shared" ref="F116:F124" si="77">E116*16000</f>
        <v>0</v>
      </c>
      <c r="G116" s="11"/>
      <c r="H116" s="11">
        <f t="shared" ref="H116:H124" si="78">G116*16000</f>
        <v>0</v>
      </c>
      <c r="I116" s="11"/>
      <c r="J116" s="11">
        <f t="shared" ref="J116:J123" si="79">I116*19000</f>
        <v>0</v>
      </c>
      <c r="K116" s="11"/>
      <c r="L116" s="11">
        <f t="shared" ref="L116:L124" si="80">K116*7900</f>
        <v>0</v>
      </c>
      <c r="M116" s="11"/>
      <c r="N116" s="11">
        <f t="shared" si="71"/>
        <v>0</v>
      </c>
      <c r="O116" s="11">
        <f t="shared" si="72"/>
        <v>0</v>
      </c>
      <c r="P116" s="11">
        <f t="shared" si="73"/>
        <v>0</v>
      </c>
      <c r="Q116" s="11">
        <f t="shared" ref="Q116:Q124" si="81">P116*3800</f>
        <v>0</v>
      </c>
      <c r="R116" s="11"/>
      <c r="S116" s="11">
        <f t="shared" si="74"/>
        <v>0</v>
      </c>
      <c r="T116" s="11">
        <f t="shared" si="75"/>
        <v>0</v>
      </c>
    </row>
    <row r="117" spans="1:20">
      <c r="A117" s="20" t="s">
        <v>218</v>
      </c>
      <c r="B117" s="24" t="s">
        <v>219</v>
      </c>
      <c r="C117" s="11"/>
      <c r="D117" s="11">
        <f t="shared" si="76"/>
        <v>0</v>
      </c>
      <c r="E117" s="11">
        <v>2</v>
      </c>
      <c r="F117" s="11">
        <f t="shared" si="77"/>
        <v>32000</v>
      </c>
      <c r="G117" s="11"/>
      <c r="H117" s="11">
        <f t="shared" si="78"/>
        <v>0</v>
      </c>
      <c r="I117" s="11"/>
      <c r="J117" s="11">
        <f t="shared" si="79"/>
        <v>0</v>
      </c>
      <c r="K117" s="11"/>
      <c r="L117" s="11">
        <f t="shared" si="80"/>
        <v>0</v>
      </c>
      <c r="M117" s="11"/>
      <c r="N117" s="11">
        <f t="shared" si="71"/>
        <v>0</v>
      </c>
      <c r="O117" s="11">
        <f t="shared" si="72"/>
        <v>32000</v>
      </c>
      <c r="P117" s="11">
        <f t="shared" si="73"/>
        <v>2</v>
      </c>
      <c r="Q117" s="11">
        <f t="shared" si="81"/>
        <v>7600</v>
      </c>
      <c r="R117" s="11"/>
      <c r="S117" s="11">
        <f t="shared" si="74"/>
        <v>0</v>
      </c>
      <c r="T117" s="11">
        <f t="shared" si="75"/>
        <v>7600</v>
      </c>
    </row>
    <row r="118" spans="1:20">
      <c r="A118" s="9" t="s">
        <v>220</v>
      </c>
      <c r="B118" s="24" t="s">
        <v>221</v>
      </c>
      <c r="C118" s="11"/>
      <c r="D118" s="11">
        <f t="shared" si="76"/>
        <v>0</v>
      </c>
      <c r="E118" s="11">
        <v>2</v>
      </c>
      <c r="F118" s="11">
        <f t="shared" si="77"/>
        <v>32000</v>
      </c>
      <c r="G118" s="11"/>
      <c r="H118" s="11">
        <f t="shared" si="78"/>
        <v>0</v>
      </c>
      <c r="I118" s="11"/>
      <c r="J118" s="11">
        <f t="shared" si="79"/>
        <v>0</v>
      </c>
      <c r="K118" s="11"/>
      <c r="L118" s="11">
        <f t="shared" si="80"/>
        <v>0</v>
      </c>
      <c r="M118" s="11"/>
      <c r="N118" s="11">
        <f t="shared" si="71"/>
        <v>0</v>
      </c>
      <c r="O118" s="11">
        <f t="shared" si="72"/>
        <v>32000</v>
      </c>
      <c r="P118" s="11">
        <f t="shared" si="73"/>
        <v>2</v>
      </c>
      <c r="Q118" s="11">
        <f t="shared" si="81"/>
        <v>7600</v>
      </c>
      <c r="R118" s="11"/>
      <c r="S118" s="11">
        <f t="shared" si="74"/>
        <v>0</v>
      </c>
      <c r="T118" s="11">
        <f t="shared" si="75"/>
        <v>7600</v>
      </c>
    </row>
    <row r="119" spans="1:20">
      <c r="A119" s="20" t="s">
        <v>222</v>
      </c>
      <c r="B119" s="24" t="s">
        <v>223</v>
      </c>
      <c r="C119" s="11"/>
      <c r="D119" s="11">
        <f t="shared" si="76"/>
        <v>0</v>
      </c>
      <c r="E119" s="11">
        <v>1</v>
      </c>
      <c r="F119" s="11">
        <f t="shared" si="77"/>
        <v>16000</v>
      </c>
      <c r="G119" s="11"/>
      <c r="H119" s="11">
        <f t="shared" si="78"/>
        <v>0</v>
      </c>
      <c r="I119" s="11"/>
      <c r="J119" s="11">
        <f t="shared" si="79"/>
        <v>0</v>
      </c>
      <c r="K119" s="11">
        <v>5</v>
      </c>
      <c r="L119" s="11">
        <f t="shared" si="80"/>
        <v>39500</v>
      </c>
      <c r="M119" s="11">
        <v>1</v>
      </c>
      <c r="N119" s="11">
        <f t="shared" si="71"/>
        <v>2800</v>
      </c>
      <c r="O119" s="11">
        <f t="shared" si="72"/>
        <v>58300</v>
      </c>
      <c r="P119" s="11">
        <f t="shared" si="73"/>
        <v>1</v>
      </c>
      <c r="Q119" s="11">
        <f t="shared" si="81"/>
        <v>3800</v>
      </c>
      <c r="R119" s="11"/>
      <c r="S119" s="11">
        <f t="shared" si="74"/>
        <v>0</v>
      </c>
      <c r="T119" s="11">
        <f t="shared" si="75"/>
        <v>3800</v>
      </c>
    </row>
    <row r="120" spans="1:20">
      <c r="A120" s="9" t="s">
        <v>224</v>
      </c>
      <c r="B120" s="24" t="s">
        <v>225</v>
      </c>
      <c r="C120" s="11"/>
      <c r="D120" s="11">
        <f t="shared" si="76"/>
        <v>0</v>
      </c>
      <c r="E120" s="11"/>
      <c r="F120" s="11">
        <f t="shared" si="77"/>
        <v>0</v>
      </c>
      <c r="G120" s="11"/>
      <c r="H120" s="11">
        <f t="shared" si="78"/>
        <v>0</v>
      </c>
      <c r="I120" s="11"/>
      <c r="J120" s="11">
        <f t="shared" si="79"/>
        <v>0</v>
      </c>
      <c r="K120" s="11">
        <v>1</v>
      </c>
      <c r="L120" s="11">
        <f t="shared" si="80"/>
        <v>7900</v>
      </c>
      <c r="M120" s="11"/>
      <c r="N120" s="11">
        <f t="shared" si="71"/>
        <v>0</v>
      </c>
      <c r="O120" s="11">
        <f t="shared" si="72"/>
        <v>7900</v>
      </c>
      <c r="P120" s="11">
        <f t="shared" si="73"/>
        <v>0</v>
      </c>
      <c r="Q120" s="11">
        <f t="shared" si="81"/>
        <v>0</v>
      </c>
      <c r="R120" s="11"/>
      <c r="S120" s="11">
        <f t="shared" si="74"/>
        <v>0</v>
      </c>
      <c r="T120" s="11">
        <f t="shared" si="75"/>
        <v>0</v>
      </c>
    </row>
    <row r="121" spans="1:20">
      <c r="A121" s="20" t="s">
        <v>226</v>
      </c>
      <c r="B121" s="24" t="s">
        <v>227</v>
      </c>
      <c r="C121" s="11"/>
      <c r="D121" s="11">
        <f t="shared" si="76"/>
        <v>0</v>
      </c>
      <c r="E121" s="11"/>
      <c r="F121" s="11">
        <f t="shared" si="77"/>
        <v>0</v>
      </c>
      <c r="G121" s="11"/>
      <c r="H121" s="11">
        <f t="shared" si="78"/>
        <v>0</v>
      </c>
      <c r="I121" s="11"/>
      <c r="J121" s="11">
        <f t="shared" si="79"/>
        <v>0</v>
      </c>
      <c r="K121" s="11"/>
      <c r="L121" s="11">
        <f t="shared" si="80"/>
        <v>0</v>
      </c>
      <c r="M121" s="11"/>
      <c r="N121" s="11">
        <f t="shared" si="71"/>
        <v>0</v>
      </c>
      <c r="O121" s="11">
        <f t="shared" si="72"/>
        <v>0</v>
      </c>
      <c r="P121" s="11">
        <f t="shared" si="73"/>
        <v>0</v>
      </c>
      <c r="Q121" s="11">
        <f t="shared" si="81"/>
        <v>0</v>
      </c>
      <c r="R121" s="11"/>
      <c r="S121" s="11">
        <f t="shared" si="74"/>
        <v>0</v>
      </c>
      <c r="T121" s="11">
        <f t="shared" si="75"/>
        <v>0</v>
      </c>
    </row>
    <row r="122" spans="1:20">
      <c r="A122" s="9" t="s">
        <v>228</v>
      </c>
      <c r="B122" s="24" t="s">
        <v>229</v>
      </c>
      <c r="C122" s="11"/>
      <c r="D122" s="11">
        <f t="shared" si="76"/>
        <v>0</v>
      </c>
      <c r="E122" s="11"/>
      <c r="F122" s="11">
        <f t="shared" si="77"/>
        <v>0</v>
      </c>
      <c r="G122" s="11"/>
      <c r="H122" s="11">
        <f t="shared" si="78"/>
        <v>0</v>
      </c>
      <c r="I122" s="11"/>
      <c r="J122" s="11">
        <f t="shared" si="79"/>
        <v>0</v>
      </c>
      <c r="K122" s="11"/>
      <c r="L122" s="11">
        <f t="shared" si="80"/>
        <v>0</v>
      </c>
      <c r="M122" s="11"/>
      <c r="N122" s="11">
        <f t="shared" si="71"/>
        <v>0</v>
      </c>
      <c r="O122" s="11">
        <f t="shared" si="72"/>
        <v>0</v>
      </c>
      <c r="P122" s="11">
        <f t="shared" si="73"/>
        <v>0</v>
      </c>
      <c r="Q122" s="11">
        <f t="shared" si="81"/>
        <v>0</v>
      </c>
      <c r="R122" s="11"/>
      <c r="S122" s="11">
        <f t="shared" si="74"/>
        <v>0</v>
      </c>
      <c r="T122" s="11">
        <f t="shared" si="75"/>
        <v>0</v>
      </c>
    </row>
    <row r="123" spans="1:20">
      <c r="A123" s="20" t="s">
        <v>230</v>
      </c>
      <c r="B123" s="24" t="s">
        <v>231</v>
      </c>
      <c r="C123" s="11"/>
      <c r="D123" s="11">
        <f t="shared" si="76"/>
        <v>0</v>
      </c>
      <c r="E123" s="11">
        <v>2</v>
      </c>
      <c r="F123" s="11">
        <f t="shared" si="77"/>
        <v>32000</v>
      </c>
      <c r="G123" s="11"/>
      <c r="H123" s="11">
        <f t="shared" si="78"/>
        <v>0</v>
      </c>
      <c r="I123" s="11"/>
      <c r="J123" s="11">
        <f t="shared" si="79"/>
        <v>0</v>
      </c>
      <c r="K123" s="11">
        <v>2</v>
      </c>
      <c r="L123" s="11">
        <f t="shared" si="80"/>
        <v>15800</v>
      </c>
      <c r="M123" s="11"/>
      <c r="N123" s="11">
        <f t="shared" si="71"/>
        <v>0</v>
      </c>
      <c r="O123" s="11">
        <f t="shared" si="72"/>
        <v>47800</v>
      </c>
      <c r="P123" s="11">
        <f t="shared" si="73"/>
        <v>2</v>
      </c>
      <c r="Q123" s="11">
        <f t="shared" si="81"/>
        <v>7600</v>
      </c>
      <c r="R123" s="11"/>
      <c r="S123" s="11">
        <f t="shared" si="74"/>
        <v>0</v>
      </c>
      <c r="T123" s="11">
        <f t="shared" si="75"/>
        <v>7600</v>
      </c>
    </row>
    <row r="124" spans="1:20">
      <c r="A124" s="9" t="s">
        <v>232</v>
      </c>
      <c r="B124" s="24" t="s">
        <v>233</v>
      </c>
      <c r="C124" s="11"/>
      <c r="D124" s="11">
        <f t="shared" si="76"/>
        <v>0</v>
      </c>
      <c r="E124" s="11">
        <v>1</v>
      </c>
      <c r="F124" s="11">
        <f t="shared" si="77"/>
        <v>16000</v>
      </c>
      <c r="G124" s="11"/>
      <c r="H124" s="11">
        <f t="shared" si="78"/>
        <v>0</v>
      </c>
      <c r="I124" s="11"/>
      <c r="J124" s="11">
        <f>I124*19000</f>
        <v>0</v>
      </c>
      <c r="K124" s="11"/>
      <c r="L124" s="11">
        <f t="shared" si="80"/>
        <v>0</v>
      </c>
      <c r="M124" s="11"/>
      <c r="N124" s="11">
        <f t="shared" si="71"/>
        <v>0</v>
      </c>
      <c r="O124" s="11">
        <f t="shared" si="72"/>
        <v>16000</v>
      </c>
      <c r="P124" s="11">
        <f t="shared" si="73"/>
        <v>1</v>
      </c>
      <c r="Q124" s="11">
        <f t="shared" si="81"/>
        <v>3800</v>
      </c>
      <c r="R124" s="11"/>
      <c r="S124" s="11">
        <f t="shared" si="74"/>
        <v>0</v>
      </c>
      <c r="T124" s="11">
        <f t="shared" si="75"/>
        <v>3800</v>
      </c>
    </row>
    <row r="125" spans="1:20">
      <c r="A125" s="18" t="s">
        <v>234</v>
      </c>
      <c r="B125" s="24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>
        <f t="shared" si="71"/>
        <v>0</v>
      </c>
      <c r="O125" s="11">
        <f t="shared" si="72"/>
        <v>0</v>
      </c>
      <c r="P125" s="11">
        <f t="shared" si="73"/>
        <v>0</v>
      </c>
      <c r="Q125" s="11"/>
      <c r="R125" s="11"/>
      <c r="S125" s="11"/>
      <c r="T125" s="11">
        <f t="shared" si="75"/>
        <v>0</v>
      </c>
    </row>
    <row r="126" spans="1:20">
      <c r="A126" s="20" t="s">
        <v>235</v>
      </c>
      <c r="B126" s="24" t="s">
        <v>236</v>
      </c>
      <c r="C126" s="11"/>
      <c r="D126" s="11">
        <f>C126*130000</f>
        <v>0</v>
      </c>
      <c r="E126" s="11">
        <v>1</v>
      </c>
      <c r="F126" s="11">
        <f>E126*16000</f>
        <v>16000</v>
      </c>
      <c r="G126" s="11">
        <v>2</v>
      </c>
      <c r="H126" s="11">
        <f>G126*16000</f>
        <v>32000</v>
      </c>
      <c r="I126" s="11"/>
      <c r="J126" s="11">
        <f t="shared" ref="J126:J130" si="82">I126*19000</f>
        <v>0</v>
      </c>
      <c r="K126" s="11">
        <v>4</v>
      </c>
      <c r="L126" s="11">
        <f>K126*7900</f>
        <v>31600</v>
      </c>
      <c r="M126" s="11">
        <v>4</v>
      </c>
      <c r="N126" s="11">
        <f t="shared" si="71"/>
        <v>11200</v>
      </c>
      <c r="O126" s="11">
        <f t="shared" si="72"/>
        <v>90800</v>
      </c>
      <c r="P126" s="11">
        <f t="shared" si="73"/>
        <v>3</v>
      </c>
      <c r="Q126" s="11">
        <f>P126*3800</f>
        <v>11400</v>
      </c>
      <c r="R126" s="11"/>
      <c r="S126" s="11">
        <f t="shared" si="74"/>
        <v>0</v>
      </c>
      <c r="T126" s="11">
        <f t="shared" si="75"/>
        <v>11400</v>
      </c>
    </row>
    <row r="127" spans="1:20">
      <c r="A127" s="20" t="s">
        <v>237</v>
      </c>
      <c r="B127" s="24" t="s">
        <v>238</v>
      </c>
      <c r="C127" s="11"/>
      <c r="D127" s="11">
        <f>C127*130000</f>
        <v>0</v>
      </c>
      <c r="E127" s="11"/>
      <c r="F127" s="11">
        <f>E127*16000</f>
        <v>0</v>
      </c>
      <c r="G127" s="11"/>
      <c r="H127" s="11">
        <f>G127*16000</f>
        <v>0</v>
      </c>
      <c r="I127" s="11"/>
      <c r="J127" s="11">
        <f t="shared" si="82"/>
        <v>0</v>
      </c>
      <c r="K127" s="11"/>
      <c r="L127" s="11">
        <f>K127*7900</f>
        <v>0</v>
      </c>
      <c r="M127" s="11"/>
      <c r="N127" s="11">
        <f t="shared" si="71"/>
        <v>0</v>
      </c>
      <c r="O127" s="11">
        <f t="shared" si="72"/>
        <v>0</v>
      </c>
      <c r="P127" s="11">
        <f t="shared" si="73"/>
        <v>0</v>
      </c>
      <c r="Q127" s="11">
        <f>P127*3800</f>
        <v>0</v>
      </c>
      <c r="R127" s="11"/>
      <c r="S127" s="11">
        <f t="shared" si="74"/>
        <v>0</v>
      </c>
      <c r="T127" s="11">
        <f t="shared" si="75"/>
        <v>0</v>
      </c>
    </row>
    <row r="128" spans="1:20">
      <c r="A128" s="20" t="s">
        <v>239</v>
      </c>
      <c r="B128" s="24" t="s">
        <v>240</v>
      </c>
      <c r="C128" s="11"/>
      <c r="D128" s="11">
        <f>C128*130000</f>
        <v>0</v>
      </c>
      <c r="E128" s="11"/>
      <c r="F128" s="11">
        <f>E128*16000</f>
        <v>0</v>
      </c>
      <c r="G128" s="11"/>
      <c r="H128" s="11">
        <f>G128*16000</f>
        <v>0</v>
      </c>
      <c r="I128" s="11"/>
      <c r="J128" s="11">
        <f t="shared" si="82"/>
        <v>0</v>
      </c>
      <c r="K128" s="11">
        <v>3</v>
      </c>
      <c r="L128" s="11">
        <f>K128*7900</f>
        <v>23700</v>
      </c>
      <c r="M128" s="11">
        <v>3</v>
      </c>
      <c r="N128" s="11">
        <f t="shared" si="71"/>
        <v>8400</v>
      </c>
      <c r="O128" s="11">
        <f t="shared" si="72"/>
        <v>32100</v>
      </c>
      <c r="P128" s="11">
        <f t="shared" si="73"/>
        <v>0</v>
      </c>
      <c r="Q128" s="11">
        <f>P128*3800</f>
        <v>0</v>
      </c>
      <c r="R128" s="11"/>
      <c r="S128" s="11">
        <f t="shared" si="74"/>
        <v>0</v>
      </c>
      <c r="T128" s="11">
        <f t="shared" si="75"/>
        <v>0</v>
      </c>
    </row>
    <row r="129" spans="1:20">
      <c r="A129" s="20" t="s">
        <v>241</v>
      </c>
      <c r="B129" s="24" t="s">
        <v>242</v>
      </c>
      <c r="C129" s="11"/>
      <c r="D129" s="11">
        <f>C129*130000</f>
        <v>0</v>
      </c>
      <c r="E129" s="11">
        <v>1</v>
      </c>
      <c r="F129" s="11">
        <f>E129*16000</f>
        <v>16000</v>
      </c>
      <c r="G129" s="11">
        <v>1</v>
      </c>
      <c r="H129" s="11">
        <f>G129*16000</f>
        <v>16000</v>
      </c>
      <c r="I129" s="11"/>
      <c r="J129" s="11">
        <f t="shared" si="82"/>
        <v>0</v>
      </c>
      <c r="K129" s="11">
        <v>1</v>
      </c>
      <c r="L129" s="11">
        <f>K129*7900</f>
        <v>7900</v>
      </c>
      <c r="M129" s="11"/>
      <c r="N129" s="11">
        <f t="shared" si="71"/>
        <v>0</v>
      </c>
      <c r="O129" s="11">
        <f t="shared" si="72"/>
        <v>39900</v>
      </c>
      <c r="P129" s="11">
        <f t="shared" si="73"/>
        <v>2</v>
      </c>
      <c r="Q129" s="11">
        <f>P129*3800</f>
        <v>7600</v>
      </c>
      <c r="R129" s="11"/>
      <c r="S129" s="11">
        <f t="shared" si="74"/>
        <v>0</v>
      </c>
      <c r="T129" s="11">
        <f t="shared" si="75"/>
        <v>7600</v>
      </c>
    </row>
    <row r="130" spans="1:20">
      <c r="A130" s="20" t="s">
        <v>243</v>
      </c>
      <c r="B130" s="24" t="s">
        <v>244</v>
      </c>
      <c r="C130" s="11"/>
      <c r="D130" s="11">
        <f>C130*130000</f>
        <v>0</v>
      </c>
      <c r="E130" s="11"/>
      <c r="F130" s="11">
        <f>E130*16000</f>
        <v>0</v>
      </c>
      <c r="G130" s="11"/>
      <c r="H130" s="11">
        <f>G130*16000</f>
        <v>0</v>
      </c>
      <c r="I130" s="11"/>
      <c r="J130" s="11">
        <f t="shared" si="82"/>
        <v>0</v>
      </c>
      <c r="K130" s="11"/>
      <c r="L130" s="11">
        <f>K130*7900</f>
        <v>0</v>
      </c>
      <c r="M130" s="11"/>
      <c r="N130" s="11">
        <f t="shared" si="71"/>
        <v>0</v>
      </c>
      <c r="O130" s="11">
        <f t="shared" si="72"/>
        <v>0</v>
      </c>
      <c r="P130" s="11">
        <f t="shared" si="73"/>
        <v>0</v>
      </c>
      <c r="Q130" s="11">
        <f>P130*3800</f>
        <v>0</v>
      </c>
      <c r="R130" s="11"/>
      <c r="S130" s="11">
        <f t="shared" si="74"/>
        <v>0</v>
      </c>
      <c r="T130" s="11">
        <f t="shared" si="75"/>
        <v>0</v>
      </c>
    </row>
    <row r="131" spans="1:20">
      <c r="A131" s="147" t="s">
        <v>61</v>
      </c>
      <c r="B131" s="147"/>
      <c r="C131" s="15">
        <f t="shared" ref="C131:T131" si="83">SUM(C46:C130)</f>
        <v>0</v>
      </c>
      <c r="D131" s="15">
        <f t="shared" si="83"/>
        <v>0</v>
      </c>
      <c r="E131" s="15">
        <f t="shared" si="83"/>
        <v>87</v>
      </c>
      <c r="F131" s="15">
        <f t="shared" si="83"/>
        <v>1392000</v>
      </c>
      <c r="G131" s="15">
        <f t="shared" si="83"/>
        <v>6</v>
      </c>
      <c r="H131" s="15">
        <f t="shared" si="83"/>
        <v>96000</v>
      </c>
      <c r="I131" s="15">
        <f t="shared" si="83"/>
        <v>0</v>
      </c>
      <c r="J131" s="15">
        <f t="shared" si="83"/>
        <v>0</v>
      </c>
      <c r="K131" s="15">
        <f t="shared" si="83"/>
        <v>69</v>
      </c>
      <c r="L131" s="15">
        <f t="shared" si="83"/>
        <v>545100</v>
      </c>
      <c r="M131" s="15">
        <f t="shared" si="83"/>
        <v>85</v>
      </c>
      <c r="N131" s="15">
        <f t="shared" si="83"/>
        <v>238000</v>
      </c>
      <c r="O131" s="15">
        <f t="shared" si="83"/>
        <v>2271100</v>
      </c>
      <c r="P131" s="15">
        <f t="shared" si="83"/>
        <v>93</v>
      </c>
      <c r="Q131" s="15">
        <f t="shared" si="83"/>
        <v>353400</v>
      </c>
      <c r="R131" s="15">
        <f t="shared" si="83"/>
        <v>0</v>
      </c>
      <c r="S131" s="15">
        <f t="shared" si="83"/>
        <v>0</v>
      </c>
      <c r="T131" s="15">
        <f t="shared" si="83"/>
        <v>353400</v>
      </c>
    </row>
    <row r="132" spans="1:20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>
      <c r="A134" s="18" t="s">
        <v>245</v>
      </c>
      <c r="B134" s="18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1:20">
      <c r="A135" s="20" t="s">
        <v>246</v>
      </c>
      <c r="B135" s="10" t="s">
        <v>247</v>
      </c>
      <c r="C135" s="11"/>
      <c r="D135" s="11">
        <f t="shared" ref="D135:D192" si="84">C135*130000</f>
        <v>0</v>
      </c>
      <c r="E135" s="11"/>
      <c r="F135" s="11">
        <f t="shared" ref="F135:F192" si="85">E135*16000</f>
        <v>0</v>
      </c>
      <c r="G135" s="11"/>
      <c r="H135" s="11">
        <f t="shared" ref="H135:H192" si="86">G135*16000</f>
        <v>0</v>
      </c>
      <c r="I135" s="11"/>
      <c r="J135" s="11">
        <f t="shared" ref="J135:J192" si="87">I135*19000</f>
        <v>0</v>
      </c>
      <c r="K135" s="11">
        <v>2</v>
      </c>
      <c r="L135" s="11">
        <f t="shared" ref="L135:L192" si="88">K135*7900</f>
        <v>15800</v>
      </c>
      <c r="M135" s="11"/>
      <c r="N135" s="11">
        <f t="shared" ref="N135:N192" si="89">M135*2800</f>
        <v>0</v>
      </c>
      <c r="O135" s="11">
        <f t="shared" ref="O135:O192" si="90">D135+F135+H135+J135+L135+N135</f>
        <v>15800</v>
      </c>
      <c r="P135" s="11">
        <f t="shared" ref="P135:P192" si="91">E135+G135</f>
        <v>0</v>
      </c>
      <c r="Q135" s="11">
        <f t="shared" ref="Q135:Q192" si="92">P135*3800</f>
        <v>0</v>
      </c>
      <c r="R135" s="11"/>
      <c r="S135" s="11">
        <f t="shared" ref="S135:S192" si="93">R135*24000</f>
        <v>0</v>
      </c>
      <c r="T135" s="11">
        <f t="shared" ref="T135:T192" si="94">Q135+S135</f>
        <v>0</v>
      </c>
    </row>
    <row r="136" spans="1:20">
      <c r="A136" s="20" t="s">
        <v>248</v>
      </c>
      <c r="B136" s="10" t="s">
        <v>249</v>
      </c>
      <c r="C136" s="11"/>
      <c r="D136" s="11">
        <f t="shared" si="84"/>
        <v>0</v>
      </c>
      <c r="E136" s="11"/>
      <c r="F136" s="11">
        <f t="shared" si="85"/>
        <v>0</v>
      </c>
      <c r="G136" s="11"/>
      <c r="H136" s="11">
        <f t="shared" si="86"/>
        <v>0</v>
      </c>
      <c r="I136" s="11"/>
      <c r="J136" s="11">
        <f t="shared" si="87"/>
        <v>0</v>
      </c>
      <c r="K136" s="11">
        <v>1</v>
      </c>
      <c r="L136" s="11">
        <f t="shared" si="88"/>
        <v>7900</v>
      </c>
      <c r="M136" s="11"/>
      <c r="N136" s="11">
        <f t="shared" si="89"/>
        <v>0</v>
      </c>
      <c r="O136" s="11">
        <f t="shared" si="90"/>
        <v>7900</v>
      </c>
      <c r="P136" s="11">
        <f t="shared" si="91"/>
        <v>0</v>
      </c>
      <c r="Q136" s="11">
        <f t="shared" si="92"/>
        <v>0</v>
      </c>
      <c r="R136" s="11"/>
      <c r="S136" s="11">
        <f t="shared" si="93"/>
        <v>0</v>
      </c>
      <c r="T136" s="11">
        <f t="shared" si="94"/>
        <v>0</v>
      </c>
    </row>
    <row r="137" spans="1:20">
      <c r="A137" s="20" t="s">
        <v>250</v>
      </c>
      <c r="B137" s="10" t="s">
        <v>251</v>
      </c>
      <c r="C137" s="11"/>
      <c r="D137" s="11">
        <f t="shared" si="84"/>
        <v>0</v>
      </c>
      <c r="E137" s="11"/>
      <c r="F137" s="11">
        <f t="shared" si="85"/>
        <v>0</v>
      </c>
      <c r="G137" s="11"/>
      <c r="H137" s="11">
        <f t="shared" si="86"/>
        <v>0</v>
      </c>
      <c r="I137" s="11"/>
      <c r="J137" s="11">
        <f t="shared" si="87"/>
        <v>0</v>
      </c>
      <c r="K137" s="11"/>
      <c r="L137" s="11">
        <f t="shared" si="88"/>
        <v>0</v>
      </c>
      <c r="M137" s="11"/>
      <c r="N137" s="11">
        <f t="shared" si="89"/>
        <v>0</v>
      </c>
      <c r="O137" s="11">
        <f t="shared" si="90"/>
        <v>0</v>
      </c>
      <c r="P137" s="11">
        <f t="shared" si="91"/>
        <v>0</v>
      </c>
      <c r="Q137" s="11">
        <f t="shared" si="92"/>
        <v>0</v>
      </c>
      <c r="R137" s="11"/>
      <c r="S137" s="11">
        <f t="shared" si="93"/>
        <v>0</v>
      </c>
      <c r="T137" s="11">
        <f t="shared" si="94"/>
        <v>0</v>
      </c>
    </row>
    <row r="138" spans="1:20">
      <c r="A138" s="20" t="s">
        <v>252</v>
      </c>
      <c r="B138" s="10" t="s">
        <v>253</v>
      </c>
      <c r="C138" s="11"/>
      <c r="D138" s="11">
        <f t="shared" si="84"/>
        <v>0</v>
      </c>
      <c r="E138" s="11"/>
      <c r="F138" s="11">
        <f t="shared" si="85"/>
        <v>0</v>
      </c>
      <c r="G138" s="11"/>
      <c r="H138" s="11">
        <f t="shared" si="86"/>
        <v>0</v>
      </c>
      <c r="I138" s="11"/>
      <c r="J138" s="11">
        <f t="shared" si="87"/>
        <v>0</v>
      </c>
      <c r="K138" s="11"/>
      <c r="L138" s="11">
        <f t="shared" si="88"/>
        <v>0</v>
      </c>
      <c r="M138" s="11"/>
      <c r="N138" s="11">
        <f t="shared" si="89"/>
        <v>0</v>
      </c>
      <c r="O138" s="11">
        <f t="shared" si="90"/>
        <v>0</v>
      </c>
      <c r="P138" s="11">
        <f t="shared" si="91"/>
        <v>0</v>
      </c>
      <c r="Q138" s="11">
        <f t="shared" si="92"/>
        <v>0</v>
      </c>
      <c r="R138" s="11"/>
      <c r="S138" s="11">
        <f t="shared" si="93"/>
        <v>0</v>
      </c>
      <c r="T138" s="11">
        <f t="shared" si="94"/>
        <v>0</v>
      </c>
    </row>
    <row r="139" spans="1:20">
      <c r="A139" s="20" t="s">
        <v>254</v>
      </c>
      <c r="B139" s="10" t="s">
        <v>255</v>
      </c>
      <c r="C139" s="11"/>
      <c r="D139" s="11">
        <f t="shared" si="84"/>
        <v>0</v>
      </c>
      <c r="E139" s="11"/>
      <c r="F139" s="11">
        <f t="shared" si="85"/>
        <v>0</v>
      </c>
      <c r="G139" s="11"/>
      <c r="H139" s="11">
        <f t="shared" si="86"/>
        <v>0</v>
      </c>
      <c r="I139" s="11"/>
      <c r="J139" s="11">
        <f t="shared" si="87"/>
        <v>0</v>
      </c>
      <c r="K139" s="11"/>
      <c r="L139" s="11">
        <f t="shared" si="88"/>
        <v>0</v>
      </c>
      <c r="M139" s="11"/>
      <c r="N139" s="11">
        <f t="shared" si="89"/>
        <v>0</v>
      </c>
      <c r="O139" s="11">
        <f t="shared" si="90"/>
        <v>0</v>
      </c>
      <c r="P139" s="11">
        <f t="shared" si="91"/>
        <v>0</v>
      </c>
      <c r="Q139" s="11">
        <f t="shared" si="92"/>
        <v>0</v>
      </c>
      <c r="R139" s="11"/>
      <c r="S139" s="11">
        <f t="shared" si="93"/>
        <v>0</v>
      </c>
      <c r="T139" s="11">
        <f t="shared" si="94"/>
        <v>0</v>
      </c>
    </row>
    <row r="140" spans="1:20">
      <c r="A140" s="20" t="s">
        <v>256</v>
      </c>
      <c r="B140" s="10" t="s">
        <v>257</v>
      </c>
      <c r="C140" s="11"/>
      <c r="D140" s="11">
        <f t="shared" si="84"/>
        <v>0</v>
      </c>
      <c r="E140" s="11"/>
      <c r="F140" s="11">
        <f t="shared" si="85"/>
        <v>0</v>
      </c>
      <c r="G140" s="11"/>
      <c r="H140" s="11">
        <f t="shared" si="86"/>
        <v>0</v>
      </c>
      <c r="I140" s="11"/>
      <c r="J140" s="11">
        <f t="shared" si="87"/>
        <v>0</v>
      </c>
      <c r="K140" s="11"/>
      <c r="L140" s="11">
        <f t="shared" si="88"/>
        <v>0</v>
      </c>
      <c r="M140" s="11"/>
      <c r="N140" s="11">
        <f t="shared" si="89"/>
        <v>0</v>
      </c>
      <c r="O140" s="11">
        <f t="shared" si="90"/>
        <v>0</v>
      </c>
      <c r="P140" s="11">
        <f t="shared" si="91"/>
        <v>0</v>
      </c>
      <c r="Q140" s="11">
        <f t="shared" si="92"/>
        <v>0</v>
      </c>
      <c r="R140" s="11"/>
      <c r="S140" s="11">
        <f t="shared" si="93"/>
        <v>0</v>
      </c>
      <c r="T140" s="11">
        <f t="shared" si="94"/>
        <v>0</v>
      </c>
    </row>
    <row r="141" spans="1:20">
      <c r="A141" s="20" t="s">
        <v>258</v>
      </c>
      <c r="B141" s="10" t="s">
        <v>259</v>
      </c>
      <c r="C141" s="11"/>
      <c r="D141" s="11">
        <f t="shared" si="84"/>
        <v>0</v>
      </c>
      <c r="E141" s="11"/>
      <c r="F141" s="11">
        <f t="shared" si="85"/>
        <v>0</v>
      </c>
      <c r="G141" s="11"/>
      <c r="H141" s="11">
        <f t="shared" si="86"/>
        <v>0</v>
      </c>
      <c r="I141" s="11"/>
      <c r="J141" s="11">
        <f t="shared" si="87"/>
        <v>0</v>
      </c>
      <c r="K141" s="11"/>
      <c r="L141" s="11">
        <f t="shared" si="88"/>
        <v>0</v>
      </c>
      <c r="M141" s="11"/>
      <c r="N141" s="11">
        <f t="shared" si="89"/>
        <v>0</v>
      </c>
      <c r="O141" s="11">
        <f t="shared" si="90"/>
        <v>0</v>
      </c>
      <c r="P141" s="11">
        <f t="shared" si="91"/>
        <v>0</v>
      </c>
      <c r="Q141" s="11">
        <f t="shared" si="92"/>
        <v>0</v>
      </c>
      <c r="R141" s="11"/>
      <c r="S141" s="11">
        <f t="shared" si="93"/>
        <v>0</v>
      </c>
      <c r="T141" s="11">
        <f t="shared" si="94"/>
        <v>0</v>
      </c>
    </row>
    <row r="142" spans="1:20">
      <c r="A142" s="20" t="s">
        <v>260</v>
      </c>
      <c r="B142" s="10" t="s">
        <v>261</v>
      </c>
      <c r="C142" s="11"/>
      <c r="D142" s="11">
        <f t="shared" si="84"/>
        <v>0</v>
      </c>
      <c r="E142" s="11"/>
      <c r="F142" s="11">
        <f t="shared" si="85"/>
        <v>0</v>
      </c>
      <c r="G142" s="11"/>
      <c r="H142" s="11">
        <f t="shared" si="86"/>
        <v>0</v>
      </c>
      <c r="I142" s="11"/>
      <c r="J142" s="11">
        <f t="shared" si="87"/>
        <v>0</v>
      </c>
      <c r="K142" s="11"/>
      <c r="L142" s="11">
        <f t="shared" si="88"/>
        <v>0</v>
      </c>
      <c r="M142" s="11">
        <v>1</v>
      </c>
      <c r="N142" s="11">
        <f t="shared" si="89"/>
        <v>2800</v>
      </c>
      <c r="O142" s="11">
        <f t="shared" si="90"/>
        <v>2800</v>
      </c>
      <c r="P142" s="11">
        <f t="shared" si="91"/>
        <v>0</v>
      </c>
      <c r="Q142" s="11">
        <f t="shared" si="92"/>
        <v>0</v>
      </c>
      <c r="R142" s="11"/>
      <c r="S142" s="11">
        <f t="shared" si="93"/>
        <v>0</v>
      </c>
      <c r="T142" s="11">
        <f t="shared" si="94"/>
        <v>0</v>
      </c>
    </row>
    <row r="143" spans="1:20" s="12" customFormat="1">
      <c r="A143" s="20" t="s">
        <v>262</v>
      </c>
      <c r="B143" s="10" t="s">
        <v>263</v>
      </c>
      <c r="C143" s="11"/>
      <c r="D143" s="11">
        <f t="shared" si="84"/>
        <v>0</v>
      </c>
      <c r="E143" s="11">
        <v>1</v>
      </c>
      <c r="F143" s="11">
        <f t="shared" si="85"/>
        <v>16000</v>
      </c>
      <c r="G143" s="11"/>
      <c r="H143" s="11">
        <f t="shared" si="86"/>
        <v>0</v>
      </c>
      <c r="I143" s="11"/>
      <c r="J143" s="11">
        <f t="shared" si="87"/>
        <v>0</v>
      </c>
      <c r="K143" s="11"/>
      <c r="L143" s="11">
        <f t="shared" si="88"/>
        <v>0</v>
      </c>
      <c r="M143" s="11"/>
      <c r="N143" s="11">
        <f t="shared" si="89"/>
        <v>0</v>
      </c>
      <c r="O143" s="11">
        <f t="shared" si="90"/>
        <v>16000</v>
      </c>
      <c r="P143" s="11">
        <f t="shared" si="91"/>
        <v>1</v>
      </c>
      <c r="Q143" s="11">
        <f t="shared" si="92"/>
        <v>3800</v>
      </c>
      <c r="R143" s="11"/>
      <c r="S143" s="11">
        <f t="shared" si="93"/>
        <v>0</v>
      </c>
      <c r="T143" s="11">
        <f t="shared" si="94"/>
        <v>3800</v>
      </c>
    </row>
    <row r="144" spans="1:20" s="12" customFormat="1">
      <c r="A144" s="20" t="s">
        <v>264</v>
      </c>
      <c r="B144" s="10" t="s">
        <v>265</v>
      </c>
      <c r="C144" s="11"/>
      <c r="D144" s="11">
        <f t="shared" si="84"/>
        <v>0</v>
      </c>
      <c r="E144" s="11"/>
      <c r="F144" s="11">
        <f t="shared" si="85"/>
        <v>0</v>
      </c>
      <c r="G144" s="11"/>
      <c r="H144" s="11">
        <f t="shared" si="86"/>
        <v>0</v>
      </c>
      <c r="I144" s="11"/>
      <c r="J144" s="11">
        <f t="shared" si="87"/>
        <v>0</v>
      </c>
      <c r="K144" s="11"/>
      <c r="L144" s="11">
        <f t="shared" si="88"/>
        <v>0</v>
      </c>
      <c r="M144" s="11"/>
      <c r="N144" s="11">
        <f t="shared" si="89"/>
        <v>0</v>
      </c>
      <c r="O144" s="11">
        <f t="shared" si="90"/>
        <v>0</v>
      </c>
      <c r="P144" s="11">
        <f t="shared" si="91"/>
        <v>0</v>
      </c>
      <c r="Q144" s="11">
        <f t="shared" si="92"/>
        <v>0</v>
      </c>
      <c r="R144" s="11"/>
      <c r="S144" s="11">
        <f t="shared" si="93"/>
        <v>0</v>
      </c>
      <c r="T144" s="11">
        <f t="shared" si="94"/>
        <v>0</v>
      </c>
    </row>
    <row r="145" spans="1:20" s="12" customFormat="1">
      <c r="A145" s="20" t="s">
        <v>266</v>
      </c>
      <c r="B145" s="10" t="s">
        <v>267</v>
      </c>
      <c r="C145" s="11"/>
      <c r="D145" s="11">
        <f t="shared" si="84"/>
        <v>0</v>
      </c>
      <c r="E145" s="11"/>
      <c r="F145" s="11">
        <f t="shared" si="85"/>
        <v>0</v>
      </c>
      <c r="G145" s="11"/>
      <c r="H145" s="11">
        <f t="shared" si="86"/>
        <v>0</v>
      </c>
      <c r="I145" s="11"/>
      <c r="J145" s="11">
        <f t="shared" si="87"/>
        <v>0</v>
      </c>
      <c r="K145" s="11">
        <v>1</v>
      </c>
      <c r="L145" s="11">
        <f t="shared" si="88"/>
        <v>7900</v>
      </c>
      <c r="M145" s="11"/>
      <c r="N145" s="11">
        <f t="shared" si="89"/>
        <v>0</v>
      </c>
      <c r="O145" s="11">
        <f t="shared" si="90"/>
        <v>7900</v>
      </c>
      <c r="P145" s="11">
        <f t="shared" si="91"/>
        <v>0</v>
      </c>
      <c r="Q145" s="11">
        <f t="shared" si="92"/>
        <v>0</v>
      </c>
      <c r="R145" s="11"/>
      <c r="S145" s="11">
        <f t="shared" si="93"/>
        <v>0</v>
      </c>
      <c r="T145" s="11">
        <f t="shared" si="94"/>
        <v>0</v>
      </c>
    </row>
    <row r="146" spans="1:20" s="12" customFormat="1">
      <c r="A146" s="20" t="s">
        <v>268</v>
      </c>
      <c r="B146" s="10" t="s">
        <v>269</v>
      </c>
      <c r="C146" s="11"/>
      <c r="D146" s="11">
        <f t="shared" si="84"/>
        <v>0</v>
      </c>
      <c r="E146" s="11"/>
      <c r="F146" s="11">
        <f t="shared" si="85"/>
        <v>0</v>
      </c>
      <c r="G146" s="11"/>
      <c r="H146" s="11">
        <f t="shared" si="86"/>
        <v>0</v>
      </c>
      <c r="I146" s="11"/>
      <c r="J146" s="11">
        <f t="shared" si="87"/>
        <v>0</v>
      </c>
      <c r="K146" s="11"/>
      <c r="L146" s="11">
        <f t="shared" si="88"/>
        <v>0</v>
      </c>
      <c r="M146" s="11"/>
      <c r="N146" s="11">
        <f t="shared" si="89"/>
        <v>0</v>
      </c>
      <c r="O146" s="11">
        <f t="shared" si="90"/>
        <v>0</v>
      </c>
      <c r="P146" s="11">
        <f t="shared" si="91"/>
        <v>0</v>
      </c>
      <c r="Q146" s="11">
        <f t="shared" si="92"/>
        <v>0</v>
      </c>
      <c r="R146" s="11"/>
      <c r="S146" s="11">
        <f t="shared" si="93"/>
        <v>0</v>
      </c>
      <c r="T146" s="11">
        <f t="shared" si="94"/>
        <v>0</v>
      </c>
    </row>
    <row r="147" spans="1:20" s="12" customFormat="1">
      <c r="A147" s="20" t="s">
        <v>270</v>
      </c>
      <c r="B147" s="10" t="s">
        <v>271</v>
      </c>
      <c r="C147" s="11"/>
      <c r="D147" s="11">
        <f t="shared" si="84"/>
        <v>0</v>
      </c>
      <c r="E147" s="11"/>
      <c r="F147" s="11">
        <f t="shared" si="85"/>
        <v>0</v>
      </c>
      <c r="G147" s="11"/>
      <c r="H147" s="11">
        <f t="shared" si="86"/>
        <v>0</v>
      </c>
      <c r="I147" s="11"/>
      <c r="J147" s="11">
        <f t="shared" si="87"/>
        <v>0</v>
      </c>
      <c r="K147" s="11"/>
      <c r="L147" s="11">
        <f t="shared" si="88"/>
        <v>0</v>
      </c>
      <c r="M147" s="11"/>
      <c r="N147" s="11">
        <f t="shared" si="89"/>
        <v>0</v>
      </c>
      <c r="O147" s="11">
        <f t="shared" si="90"/>
        <v>0</v>
      </c>
      <c r="P147" s="11">
        <f t="shared" si="91"/>
        <v>0</v>
      </c>
      <c r="Q147" s="11">
        <f t="shared" si="92"/>
        <v>0</v>
      </c>
      <c r="R147" s="11"/>
      <c r="S147" s="11">
        <f t="shared" si="93"/>
        <v>0</v>
      </c>
      <c r="T147" s="11">
        <f t="shared" si="94"/>
        <v>0</v>
      </c>
    </row>
    <row r="148" spans="1:20" s="12" customFormat="1">
      <c r="A148" s="20" t="s">
        <v>272</v>
      </c>
      <c r="B148" s="10" t="s">
        <v>273</v>
      </c>
      <c r="C148" s="11"/>
      <c r="D148" s="11">
        <f t="shared" si="84"/>
        <v>0</v>
      </c>
      <c r="E148" s="11"/>
      <c r="F148" s="11">
        <f t="shared" si="85"/>
        <v>0</v>
      </c>
      <c r="G148" s="11"/>
      <c r="H148" s="11">
        <f t="shared" si="86"/>
        <v>0</v>
      </c>
      <c r="I148" s="11"/>
      <c r="J148" s="11">
        <f t="shared" si="87"/>
        <v>0</v>
      </c>
      <c r="K148" s="11"/>
      <c r="L148" s="11">
        <f t="shared" si="88"/>
        <v>0</v>
      </c>
      <c r="M148" s="11"/>
      <c r="N148" s="11">
        <f t="shared" si="89"/>
        <v>0</v>
      </c>
      <c r="O148" s="11">
        <f t="shared" si="90"/>
        <v>0</v>
      </c>
      <c r="P148" s="11">
        <f t="shared" si="91"/>
        <v>0</v>
      </c>
      <c r="Q148" s="11">
        <f t="shared" si="92"/>
        <v>0</v>
      </c>
      <c r="R148" s="11"/>
      <c r="S148" s="11">
        <f t="shared" si="93"/>
        <v>0</v>
      </c>
      <c r="T148" s="11">
        <f t="shared" si="94"/>
        <v>0</v>
      </c>
    </row>
    <row r="149" spans="1:20" s="12" customFormat="1">
      <c r="A149" s="20" t="s">
        <v>274</v>
      </c>
      <c r="B149" s="10" t="s">
        <v>275</v>
      </c>
      <c r="C149" s="11"/>
      <c r="D149" s="11">
        <f t="shared" si="84"/>
        <v>0</v>
      </c>
      <c r="E149" s="11"/>
      <c r="F149" s="11">
        <f t="shared" si="85"/>
        <v>0</v>
      </c>
      <c r="G149" s="11"/>
      <c r="H149" s="11">
        <f t="shared" si="86"/>
        <v>0</v>
      </c>
      <c r="I149" s="11"/>
      <c r="J149" s="11">
        <f t="shared" si="87"/>
        <v>0</v>
      </c>
      <c r="K149" s="11"/>
      <c r="L149" s="11">
        <f t="shared" si="88"/>
        <v>0</v>
      </c>
      <c r="M149" s="11"/>
      <c r="N149" s="11">
        <f t="shared" si="89"/>
        <v>0</v>
      </c>
      <c r="O149" s="11">
        <f t="shared" si="90"/>
        <v>0</v>
      </c>
      <c r="P149" s="11">
        <f t="shared" si="91"/>
        <v>0</v>
      </c>
      <c r="Q149" s="11">
        <f t="shared" si="92"/>
        <v>0</v>
      </c>
      <c r="R149" s="11"/>
      <c r="S149" s="11">
        <f t="shared" si="93"/>
        <v>0</v>
      </c>
      <c r="T149" s="11">
        <f t="shared" si="94"/>
        <v>0</v>
      </c>
    </row>
    <row r="150" spans="1:20" s="12" customFormat="1">
      <c r="A150" s="20" t="s">
        <v>276</v>
      </c>
      <c r="B150" s="10" t="s">
        <v>277</v>
      </c>
      <c r="C150" s="11"/>
      <c r="D150" s="11">
        <f t="shared" si="84"/>
        <v>0</v>
      </c>
      <c r="E150" s="11"/>
      <c r="F150" s="11">
        <f t="shared" si="85"/>
        <v>0</v>
      </c>
      <c r="G150" s="11"/>
      <c r="H150" s="11">
        <f t="shared" si="86"/>
        <v>0</v>
      </c>
      <c r="I150" s="11"/>
      <c r="J150" s="11">
        <f t="shared" si="87"/>
        <v>0</v>
      </c>
      <c r="K150" s="11"/>
      <c r="L150" s="11">
        <f t="shared" si="88"/>
        <v>0</v>
      </c>
      <c r="M150" s="11"/>
      <c r="N150" s="11">
        <f t="shared" si="89"/>
        <v>0</v>
      </c>
      <c r="O150" s="11">
        <f t="shared" si="90"/>
        <v>0</v>
      </c>
      <c r="P150" s="11">
        <f t="shared" si="91"/>
        <v>0</v>
      </c>
      <c r="Q150" s="11">
        <f t="shared" si="92"/>
        <v>0</v>
      </c>
      <c r="R150" s="11"/>
      <c r="S150" s="11">
        <f t="shared" si="93"/>
        <v>0</v>
      </c>
      <c r="T150" s="11">
        <f t="shared" si="94"/>
        <v>0</v>
      </c>
    </row>
    <row r="151" spans="1:20" s="12" customFormat="1">
      <c r="A151" s="20" t="s">
        <v>278</v>
      </c>
      <c r="B151" s="10" t="s">
        <v>279</v>
      </c>
      <c r="C151" s="11"/>
      <c r="D151" s="11">
        <f t="shared" si="84"/>
        <v>0</v>
      </c>
      <c r="E151" s="11"/>
      <c r="F151" s="11">
        <f t="shared" si="85"/>
        <v>0</v>
      </c>
      <c r="G151" s="11"/>
      <c r="H151" s="11">
        <f t="shared" si="86"/>
        <v>0</v>
      </c>
      <c r="I151" s="11"/>
      <c r="J151" s="11">
        <f t="shared" si="87"/>
        <v>0</v>
      </c>
      <c r="K151" s="11"/>
      <c r="L151" s="11">
        <f t="shared" si="88"/>
        <v>0</v>
      </c>
      <c r="M151" s="11"/>
      <c r="N151" s="11">
        <f t="shared" si="89"/>
        <v>0</v>
      </c>
      <c r="O151" s="11">
        <f t="shared" si="90"/>
        <v>0</v>
      </c>
      <c r="P151" s="11">
        <f t="shared" si="91"/>
        <v>0</v>
      </c>
      <c r="Q151" s="11">
        <f t="shared" si="92"/>
        <v>0</v>
      </c>
      <c r="R151" s="11"/>
      <c r="S151" s="11">
        <f t="shared" si="93"/>
        <v>0</v>
      </c>
      <c r="T151" s="11">
        <f t="shared" si="94"/>
        <v>0</v>
      </c>
    </row>
    <row r="152" spans="1:20" s="12" customFormat="1">
      <c r="A152" s="20" t="s">
        <v>280</v>
      </c>
      <c r="B152" s="10" t="s">
        <v>281</v>
      </c>
      <c r="C152" s="11"/>
      <c r="D152" s="11">
        <f t="shared" si="84"/>
        <v>0</v>
      </c>
      <c r="E152" s="11"/>
      <c r="F152" s="11">
        <f t="shared" si="85"/>
        <v>0</v>
      </c>
      <c r="G152" s="11"/>
      <c r="H152" s="11">
        <f t="shared" si="86"/>
        <v>0</v>
      </c>
      <c r="I152" s="11"/>
      <c r="J152" s="11">
        <f t="shared" si="87"/>
        <v>0</v>
      </c>
      <c r="K152" s="11"/>
      <c r="L152" s="11">
        <f t="shared" si="88"/>
        <v>0</v>
      </c>
      <c r="M152" s="11"/>
      <c r="N152" s="11">
        <f t="shared" si="89"/>
        <v>0</v>
      </c>
      <c r="O152" s="11">
        <f t="shared" si="90"/>
        <v>0</v>
      </c>
      <c r="P152" s="11">
        <f t="shared" si="91"/>
        <v>0</v>
      </c>
      <c r="Q152" s="11">
        <f t="shared" si="92"/>
        <v>0</v>
      </c>
      <c r="R152" s="11"/>
      <c r="S152" s="11">
        <f t="shared" si="93"/>
        <v>0</v>
      </c>
      <c r="T152" s="11">
        <f t="shared" si="94"/>
        <v>0</v>
      </c>
    </row>
    <row r="153" spans="1:20" s="12" customFormat="1">
      <c r="A153" s="20" t="s">
        <v>282</v>
      </c>
      <c r="B153" s="10" t="s">
        <v>283</v>
      </c>
      <c r="C153" s="11"/>
      <c r="D153" s="11">
        <f t="shared" si="84"/>
        <v>0</v>
      </c>
      <c r="E153" s="11"/>
      <c r="F153" s="11">
        <f t="shared" si="85"/>
        <v>0</v>
      </c>
      <c r="G153" s="11"/>
      <c r="H153" s="11">
        <f t="shared" si="86"/>
        <v>0</v>
      </c>
      <c r="I153" s="11"/>
      <c r="J153" s="11">
        <f t="shared" si="87"/>
        <v>0</v>
      </c>
      <c r="K153" s="11"/>
      <c r="L153" s="11">
        <f t="shared" si="88"/>
        <v>0</v>
      </c>
      <c r="M153" s="11"/>
      <c r="N153" s="11">
        <f t="shared" si="89"/>
        <v>0</v>
      </c>
      <c r="O153" s="11">
        <f t="shared" si="90"/>
        <v>0</v>
      </c>
      <c r="P153" s="11">
        <f t="shared" si="91"/>
        <v>0</v>
      </c>
      <c r="Q153" s="11">
        <f t="shared" si="92"/>
        <v>0</v>
      </c>
      <c r="R153" s="11"/>
      <c r="S153" s="11">
        <f t="shared" si="93"/>
        <v>0</v>
      </c>
      <c r="T153" s="11">
        <f t="shared" si="94"/>
        <v>0</v>
      </c>
    </row>
    <row r="154" spans="1:20" s="12" customFormat="1">
      <c r="A154" s="20" t="s">
        <v>284</v>
      </c>
      <c r="B154" s="10" t="s">
        <v>285</v>
      </c>
      <c r="C154" s="11"/>
      <c r="D154" s="11">
        <f t="shared" si="84"/>
        <v>0</v>
      </c>
      <c r="E154" s="11"/>
      <c r="F154" s="11">
        <f t="shared" si="85"/>
        <v>0</v>
      </c>
      <c r="G154" s="11"/>
      <c r="H154" s="11">
        <f t="shared" si="86"/>
        <v>0</v>
      </c>
      <c r="I154" s="11"/>
      <c r="J154" s="11">
        <f t="shared" si="87"/>
        <v>0</v>
      </c>
      <c r="K154" s="11"/>
      <c r="L154" s="11">
        <f t="shared" si="88"/>
        <v>0</v>
      </c>
      <c r="M154" s="11"/>
      <c r="N154" s="11">
        <f t="shared" si="89"/>
        <v>0</v>
      </c>
      <c r="O154" s="11">
        <f t="shared" si="90"/>
        <v>0</v>
      </c>
      <c r="P154" s="11">
        <f t="shared" si="91"/>
        <v>0</v>
      </c>
      <c r="Q154" s="11">
        <f t="shared" si="92"/>
        <v>0</v>
      </c>
      <c r="R154" s="11"/>
      <c r="S154" s="11">
        <f t="shared" si="93"/>
        <v>0</v>
      </c>
      <c r="T154" s="11">
        <f t="shared" si="94"/>
        <v>0</v>
      </c>
    </row>
    <row r="155" spans="1:20" s="12" customFormat="1">
      <c r="A155" s="20" t="s">
        <v>286</v>
      </c>
      <c r="B155" s="10" t="s">
        <v>287</v>
      </c>
      <c r="C155" s="11"/>
      <c r="D155" s="11">
        <f t="shared" si="84"/>
        <v>0</v>
      </c>
      <c r="E155" s="11"/>
      <c r="F155" s="11">
        <f t="shared" si="85"/>
        <v>0</v>
      </c>
      <c r="G155" s="11"/>
      <c r="H155" s="11">
        <f t="shared" si="86"/>
        <v>0</v>
      </c>
      <c r="I155" s="11"/>
      <c r="J155" s="11">
        <f t="shared" si="87"/>
        <v>0</v>
      </c>
      <c r="K155" s="11"/>
      <c r="L155" s="11">
        <f t="shared" si="88"/>
        <v>0</v>
      </c>
      <c r="M155" s="11"/>
      <c r="N155" s="11">
        <f t="shared" si="89"/>
        <v>0</v>
      </c>
      <c r="O155" s="11">
        <f t="shared" si="90"/>
        <v>0</v>
      </c>
      <c r="P155" s="11">
        <f t="shared" si="91"/>
        <v>0</v>
      </c>
      <c r="Q155" s="11">
        <f t="shared" si="92"/>
        <v>0</v>
      </c>
      <c r="R155" s="11"/>
      <c r="S155" s="11">
        <f t="shared" si="93"/>
        <v>0</v>
      </c>
      <c r="T155" s="11">
        <f t="shared" si="94"/>
        <v>0</v>
      </c>
    </row>
    <row r="156" spans="1:20" s="12" customFormat="1">
      <c r="A156" s="20" t="s">
        <v>288</v>
      </c>
      <c r="B156" s="10" t="s">
        <v>289</v>
      </c>
      <c r="C156" s="11"/>
      <c r="D156" s="11">
        <f t="shared" si="84"/>
        <v>0</v>
      </c>
      <c r="E156" s="11"/>
      <c r="F156" s="11">
        <f t="shared" si="85"/>
        <v>0</v>
      </c>
      <c r="G156" s="11"/>
      <c r="H156" s="11">
        <f t="shared" si="86"/>
        <v>0</v>
      </c>
      <c r="I156" s="11"/>
      <c r="J156" s="11">
        <f t="shared" si="87"/>
        <v>0</v>
      </c>
      <c r="K156" s="11"/>
      <c r="L156" s="11">
        <f t="shared" si="88"/>
        <v>0</v>
      </c>
      <c r="M156" s="11"/>
      <c r="N156" s="11">
        <f t="shared" si="89"/>
        <v>0</v>
      </c>
      <c r="O156" s="11">
        <f t="shared" si="90"/>
        <v>0</v>
      </c>
      <c r="P156" s="11">
        <f t="shared" si="91"/>
        <v>0</v>
      </c>
      <c r="Q156" s="11">
        <f t="shared" si="92"/>
        <v>0</v>
      </c>
      <c r="R156" s="11"/>
      <c r="S156" s="11">
        <f t="shared" si="93"/>
        <v>0</v>
      </c>
      <c r="T156" s="11">
        <f t="shared" si="94"/>
        <v>0</v>
      </c>
    </row>
    <row r="157" spans="1:20" s="12" customFormat="1">
      <c r="A157" s="20" t="s">
        <v>290</v>
      </c>
      <c r="B157" s="10" t="s">
        <v>291</v>
      </c>
      <c r="C157" s="11"/>
      <c r="D157" s="11">
        <f t="shared" si="84"/>
        <v>0</v>
      </c>
      <c r="E157" s="11"/>
      <c r="F157" s="11">
        <f t="shared" si="85"/>
        <v>0</v>
      </c>
      <c r="G157" s="11"/>
      <c r="H157" s="11">
        <f t="shared" si="86"/>
        <v>0</v>
      </c>
      <c r="I157" s="11"/>
      <c r="J157" s="11">
        <f t="shared" si="87"/>
        <v>0</v>
      </c>
      <c r="K157" s="11"/>
      <c r="L157" s="11">
        <f t="shared" si="88"/>
        <v>0</v>
      </c>
      <c r="M157" s="11"/>
      <c r="N157" s="11">
        <f t="shared" si="89"/>
        <v>0</v>
      </c>
      <c r="O157" s="11">
        <f t="shared" si="90"/>
        <v>0</v>
      </c>
      <c r="P157" s="11">
        <f t="shared" si="91"/>
        <v>0</v>
      </c>
      <c r="Q157" s="11">
        <f t="shared" si="92"/>
        <v>0</v>
      </c>
      <c r="R157" s="11"/>
      <c r="S157" s="11">
        <f t="shared" si="93"/>
        <v>0</v>
      </c>
      <c r="T157" s="11">
        <f t="shared" si="94"/>
        <v>0</v>
      </c>
    </row>
    <row r="158" spans="1:20" s="12" customFormat="1">
      <c r="A158" s="20" t="s">
        <v>292</v>
      </c>
      <c r="B158" s="10" t="s">
        <v>293</v>
      </c>
      <c r="C158" s="11"/>
      <c r="D158" s="11">
        <f t="shared" si="84"/>
        <v>0</v>
      </c>
      <c r="E158" s="11"/>
      <c r="F158" s="11">
        <f t="shared" si="85"/>
        <v>0</v>
      </c>
      <c r="G158" s="11"/>
      <c r="H158" s="11">
        <f t="shared" si="86"/>
        <v>0</v>
      </c>
      <c r="I158" s="11"/>
      <c r="J158" s="11">
        <f t="shared" si="87"/>
        <v>0</v>
      </c>
      <c r="K158" s="11"/>
      <c r="L158" s="11">
        <f t="shared" si="88"/>
        <v>0</v>
      </c>
      <c r="M158" s="11"/>
      <c r="N158" s="11">
        <f t="shared" si="89"/>
        <v>0</v>
      </c>
      <c r="O158" s="11">
        <f t="shared" si="90"/>
        <v>0</v>
      </c>
      <c r="P158" s="11">
        <f t="shared" si="91"/>
        <v>0</v>
      </c>
      <c r="Q158" s="11">
        <f t="shared" si="92"/>
        <v>0</v>
      </c>
      <c r="R158" s="11"/>
      <c r="S158" s="11">
        <f t="shared" si="93"/>
        <v>0</v>
      </c>
      <c r="T158" s="11">
        <f t="shared" si="94"/>
        <v>0</v>
      </c>
    </row>
    <row r="159" spans="1:20" s="12" customFormat="1">
      <c r="A159" s="20" t="s">
        <v>294</v>
      </c>
      <c r="B159" s="10" t="s">
        <v>295</v>
      </c>
      <c r="C159" s="11"/>
      <c r="D159" s="11">
        <f t="shared" si="84"/>
        <v>0</v>
      </c>
      <c r="E159" s="11"/>
      <c r="F159" s="11">
        <f t="shared" si="85"/>
        <v>0</v>
      </c>
      <c r="G159" s="11"/>
      <c r="H159" s="11">
        <f t="shared" si="86"/>
        <v>0</v>
      </c>
      <c r="I159" s="11"/>
      <c r="J159" s="11">
        <f t="shared" si="87"/>
        <v>0</v>
      </c>
      <c r="K159" s="11"/>
      <c r="L159" s="11">
        <f t="shared" si="88"/>
        <v>0</v>
      </c>
      <c r="M159" s="11"/>
      <c r="N159" s="11">
        <f t="shared" si="89"/>
        <v>0</v>
      </c>
      <c r="O159" s="11">
        <f t="shared" si="90"/>
        <v>0</v>
      </c>
      <c r="P159" s="11">
        <f t="shared" si="91"/>
        <v>0</v>
      </c>
      <c r="Q159" s="11">
        <f t="shared" si="92"/>
        <v>0</v>
      </c>
      <c r="R159" s="11"/>
      <c r="S159" s="11">
        <f t="shared" si="93"/>
        <v>0</v>
      </c>
      <c r="T159" s="11">
        <f t="shared" si="94"/>
        <v>0</v>
      </c>
    </row>
    <row r="160" spans="1:20">
      <c r="A160" s="20" t="s">
        <v>296</v>
      </c>
      <c r="B160" s="10" t="s">
        <v>297</v>
      </c>
      <c r="C160" s="11"/>
      <c r="D160" s="11">
        <f t="shared" si="84"/>
        <v>0</v>
      </c>
      <c r="E160" s="11"/>
      <c r="F160" s="11">
        <f t="shared" si="85"/>
        <v>0</v>
      </c>
      <c r="G160" s="11"/>
      <c r="H160" s="11">
        <f t="shared" si="86"/>
        <v>0</v>
      </c>
      <c r="I160" s="11"/>
      <c r="J160" s="11">
        <f t="shared" si="87"/>
        <v>0</v>
      </c>
      <c r="K160" s="11"/>
      <c r="L160" s="11">
        <f t="shared" si="88"/>
        <v>0</v>
      </c>
      <c r="M160" s="11"/>
      <c r="N160" s="11">
        <f t="shared" si="89"/>
        <v>0</v>
      </c>
      <c r="O160" s="11">
        <f t="shared" si="90"/>
        <v>0</v>
      </c>
      <c r="P160" s="11">
        <f t="shared" si="91"/>
        <v>0</v>
      </c>
      <c r="Q160" s="11">
        <f t="shared" si="92"/>
        <v>0</v>
      </c>
      <c r="R160" s="11"/>
      <c r="S160" s="11">
        <f t="shared" si="93"/>
        <v>0</v>
      </c>
      <c r="T160" s="11">
        <f t="shared" si="94"/>
        <v>0</v>
      </c>
    </row>
    <row r="161" spans="1:20">
      <c r="A161" s="20" t="s">
        <v>298</v>
      </c>
      <c r="B161" s="10" t="s">
        <v>299</v>
      </c>
      <c r="C161" s="11"/>
      <c r="D161" s="11">
        <f t="shared" si="84"/>
        <v>0</v>
      </c>
      <c r="E161" s="11"/>
      <c r="F161" s="11">
        <f t="shared" si="85"/>
        <v>0</v>
      </c>
      <c r="G161" s="11"/>
      <c r="H161" s="11">
        <f t="shared" si="86"/>
        <v>0</v>
      </c>
      <c r="I161" s="11"/>
      <c r="J161" s="11">
        <f t="shared" si="87"/>
        <v>0</v>
      </c>
      <c r="K161" s="11"/>
      <c r="L161" s="11">
        <f t="shared" si="88"/>
        <v>0</v>
      </c>
      <c r="M161" s="11"/>
      <c r="N161" s="11">
        <f t="shared" si="89"/>
        <v>0</v>
      </c>
      <c r="O161" s="11">
        <f t="shared" si="90"/>
        <v>0</v>
      </c>
      <c r="P161" s="11">
        <f t="shared" si="91"/>
        <v>0</v>
      </c>
      <c r="Q161" s="11">
        <f t="shared" si="92"/>
        <v>0</v>
      </c>
      <c r="R161" s="11"/>
      <c r="S161" s="11">
        <f t="shared" si="93"/>
        <v>0</v>
      </c>
      <c r="T161" s="11">
        <f t="shared" si="94"/>
        <v>0</v>
      </c>
    </row>
    <row r="162" spans="1:20">
      <c r="A162" s="20" t="s">
        <v>300</v>
      </c>
      <c r="B162" s="10" t="s">
        <v>301</v>
      </c>
      <c r="C162" s="11"/>
      <c r="D162" s="11">
        <f t="shared" si="84"/>
        <v>0</v>
      </c>
      <c r="E162" s="11"/>
      <c r="F162" s="11">
        <f t="shared" si="85"/>
        <v>0</v>
      </c>
      <c r="G162" s="11"/>
      <c r="H162" s="11">
        <f t="shared" si="86"/>
        <v>0</v>
      </c>
      <c r="I162" s="11"/>
      <c r="J162" s="11">
        <f t="shared" si="87"/>
        <v>0</v>
      </c>
      <c r="K162" s="11"/>
      <c r="L162" s="11">
        <f t="shared" si="88"/>
        <v>0</v>
      </c>
      <c r="M162" s="11"/>
      <c r="N162" s="11">
        <f t="shared" si="89"/>
        <v>0</v>
      </c>
      <c r="O162" s="11">
        <f t="shared" si="90"/>
        <v>0</v>
      </c>
      <c r="P162" s="11">
        <f t="shared" si="91"/>
        <v>0</v>
      </c>
      <c r="Q162" s="11">
        <f t="shared" si="92"/>
        <v>0</v>
      </c>
      <c r="R162" s="11"/>
      <c r="S162" s="11">
        <f t="shared" si="93"/>
        <v>0</v>
      </c>
      <c r="T162" s="11">
        <f t="shared" si="94"/>
        <v>0</v>
      </c>
    </row>
    <row r="163" spans="1:20">
      <c r="A163" s="20" t="s">
        <v>302</v>
      </c>
      <c r="B163" s="10" t="s">
        <v>303</v>
      </c>
      <c r="C163" s="11"/>
      <c r="D163" s="11">
        <f t="shared" si="84"/>
        <v>0</v>
      </c>
      <c r="E163" s="11"/>
      <c r="F163" s="11">
        <f t="shared" si="85"/>
        <v>0</v>
      </c>
      <c r="G163" s="11"/>
      <c r="H163" s="11">
        <f t="shared" si="86"/>
        <v>0</v>
      </c>
      <c r="I163" s="11"/>
      <c r="J163" s="11">
        <f t="shared" si="87"/>
        <v>0</v>
      </c>
      <c r="K163" s="11"/>
      <c r="L163" s="11">
        <f t="shared" si="88"/>
        <v>0</v>
      </c>
      <c r="M163" s="11"/>
      <c r="N163" s="11">
        <f t="shared" si="89"/>
        <v>0</v>
      </c>
      <c r="O163" s="11">
        <f t="shared" si="90"/>
        <v>0</v>
      </c>
      <c r="P163" s="11">
        <f t="shared" si="91"/>
        <v>0</v>
      </c>
      <c r="Q163" s="11">
        <f t="shared" si="92"/>
        <v>0</v>
      </c>
      <c r="R163" s="11"/>
      <c r="S163" s="11">
        <f t="shared" si="93"/>
        <v>0</v>
      </c>
      <c r="T163" s="11">
        <f t="shared" si="94"/>
        <v>0</v>
      </c>
    </row>
    <row r="164" spans="1:20" s="12" customFormat="1">
      <c r="A164" s="20" t="s">
        <v>304</v>
      </c>
      <c r="B164" s="10" t="s">
        <v>305</v>
      </c>
      <c r="C164" s="11"/>
      <c r="D164" s="11">
        <f t="shared" si="84"/>
        <v>0</v>
      </c>
      <c r="E164" s="11"/>
      <c r="F164" s="11">
        <f t="shared" si="85"/>
        <v>0</v>
      </c>
      <c r="G164" s="11"/>
      <c r="H164" s="11">
        <f t="shared" si="86"/>
        <v>0</v>
      </c>
      <c r="I164" s="11"/>
      <c r="J164" s="11">
        <f t="shared" si="87"/>
        <v>0</v>
      </c>
      <c r="K164" s="11"/>
      <c r="L164" s="11">
        <f t="shared" si="88"/>
        <v>0</v>
      </c>
      <c r="M164" s="11"/>
      <c r="N164" s="11">
        <f t="shared" si="89"/>
        <v>0</v>
      </c>
      <c r="O164" s="11">
        <f t="shared" si="90"/>
        <v>0</v>
      </c>
      <c r="P164" s="11">
        <f t="shared" si="91"/>
        <v>0</v>
      </c>
      <c r="Q164" s="11">
        <f t="shared" si="92"/>
        <v>0</v>
      </c>
      <c r="R164" s="11"/>
      <c r="S164" s="11">
        <f t="shared" si="93"/>
        <v>0</v>
      </c>
      <c r="T164" s="11">
        <f t="shared" si="94"/>
        <v>0</v>
      </c>
    </row>
    <row r="165" spans="1:20" s="12" customFormat="1">
      <c r="A165" s="20" t="s">
        <v>306</v>
      </c>
      <c r="B165" s="10" t="s">
        <v>307</v>
      </c>
      <c r="C165" s="11"/>
      <c r="D165" s="11">
        <f t="shared" si="84"/>
        <v>0</v>
      </c>
      <c r="E165" s="11"/>
      <c r="F165" s="11">
        <f t="shared" si="85"/>
        <v>0</v>
      </c>
      <c r="G165" s="11"/>
      <c r="H165" s="11">
        <f t="shared" si="86"/>
        <v>0</v>
      </c>
      <c r="I165" s="11"/>
      <c r="J165" s="11">
        <f t="shared" si="87"/>
        <v>0</v>
      </c>
      <c r="K165" s="11"/>
      <c r="L165" s="11">
        <f t="shared" si="88"/>
        <v>0</v>
      </c>
      <c r="M165" s="11"/>
      <c r="N165" s="11">
        <f t="shared" si="89"/>
        <v>0</v>
      </c>
      <c r="O165" s="11">
        <f t="shared" si="90"/>
        <v>0</v>
      </c>
      <c r="P165" s="11">
        <f t="shared" si="91"/>
        <v>0</v>
      </c>
      <c r="Q165" s="11">
        <f t="shared" si="92"/>
        <v>0</v>
      </c>
      <c r="R165" s="11"/>
      <c r="S165" s="11">
        <f t="shared" si="93"/>
        <v>0</v>
      </c>
      <c r="T165" s="11">
        <f t="shared" si="94"/>
        <v>0</v>
      </c>
    </row>
    <row r="166" spans="1:20" s="12" customFormat="1">
      <c r="A166" s="20" t="s">
        <v>308</v>
      </c>
      <c r="B166" s="10" t="s">
        <v>309</v>
      </c>
      <c r="C166" s="11"/>
      <c r="D166" s="11">
        <f t="shared" si="84"/>
        <v>0</v>
      </c>
      <c r="E166" s="11"/>
      <c r="F166" s="11">
        <f t="shared" si="85"/>
        <v>0</v>
      </c>
      <c r="G166" s="11">
        <v>1</v>
      </c>
      <c r="H166" s="11">
        <f t="shared" si="86"/>
        <v>16000</v>
      </c>
      <c r="I166" s="11"/>
      <c r="J166" s="11">
        <f t="shared" si="87"/>
        <v>0</v>
      </c>
      <c r="K166" s="11"/>
      <c r="L166" s="11">
        <f t="shared" si="88"/>
        <v>0</v>
      </c>
      <c r="M166" s="11"/>
      <c r="N166" s="11">
        <f t="shared" si="89"/>
        <v>0</v>
      </c>
      <c r="O166" s="11">
        <f t="shared" si="90"/>
        <v>16000</v>
      </c>
      <c r="P166" s="11">
        <f t="shared" si="91"/>
        <v>1</v>
      </c>
      <c r="Q166" s="11">
        <f t="shared" si="92"/>
        <v>3800</v>
      </c>
      <c r="R166" s="11"/>
      <c r="S166" s="11">
        <f t="shared" si="93"/>
        <v>0</v>
      </c>
      <c r="T166" s="11">
        <f t="shared" si="94"/>
        <v>3800</v>
      </c>
    </row>
    <row r="167" spans="1:20" s="12" customFormat="1">
      <c r="A167" s="20" t="s">
        <v>310</v>
      </c>
      <c r="B167" s="10" t="s">
        <v>311</v>
      </c>
      <c r="C167" s="11"/>
      <c r="D167" s="11">
        <f t="shared" si="84"/>
        <v>0</v>
      </c>
      <c r="E167" s="11">
        <v>1</v>
      </c>
      <c r="F167" s="11">
        <f t="shared" si="85"/>
        <v>16000</v>
      </c>
      <c r="G167" s="11"/>
      <c r="H167" s="11">
        <f t="shared" si="86"/>
        <v>0</v>
      </c>
      <c r="I167" s="11"/>
      <c r="J167" s="11">
        <f t="shared" si="87"/>
        <v>0</v>
      </c>
      <c r="K167" s="11"/>
      <c r="L167" s="11">
        <f t="shared" si="88"/>
        <v>0</v>
      </c>
      <c r="M167" s="11"/>
      <c r="N167" s="11">
        <f t="shared" si="89"/>
        <v>0</v>
      </c>
      <c r="O167" s="11">
        <f t="shared" si="90"/>
        <v>16000</v>
      </c>
      <c r="P167" s="11">
        <f t="shared" si="91"/>
        <v>1</v>
      </c>
      <c r="Q167" s="11">
        <f t="shared" si="92"/>
        <v>3800</v>
      </c>
      <c r="R167" s="11"/>
      <c r="S167" s="11">
        <f t="shared" si="93"/>
        <v>0</v>
      </c>
      <c r="T167" s="11">
        <f t="shared" si="94"/>
        <v>3800</v>
      </c>
    </row>
    <row r="168" spans="1:20" s="12" customFormat="1">
      <c r="A168" s="20" t="s">
        <v>312</v>
      </c>
      <c r="B168" s="10" t="s">
        <v>313</v>
      </c>
      <c r="C168" s="11"/>
      <c r="D168" s="11">
        <f t="shared" si="84"/>
        <v>0</v>
      </c>
      <c r="E168" s="11"/>
      <c r="F168" s="11">
        <f t="shared" si="85"/>
        <v>0</v>
      </c>
      <c r="G168" s="11">
        <v>1</v>
      </c>
      <c r="H168" s="11">
        <f t="shared" si="86"/>
        <v>16000</v>
      </c>
      <c r="I168" s="11"/>
      <c r="J168" s="11">
        <f t="shared" si="87"/>
        <v>0</v>
      </c>
      <c r="K168" s="11"/>
      <c r="L168" s="11">
        <f t="shared" si="88"/>
        <v>0</v>
      </c>
      <c r="M168" s="11"/>
      <c r="N168" s="11">
        <f t="shared" si="89"/>
        <v>0</v>
      </c>
      <c r="O168" s="11">
        <f t="shared" si="90"/>
        <v>16000</v>
      </c>
      <c r="P168" s="11">
        <f t="shared" si="91"/>
        <v>1</v>
      </c>
      <c r="Q168" s="11">
        <f t="shared" si="92"/>
        <v>3800</v>
      </c>
      <c r="R168" s="11"/>
      <c r="S168" s="11">
        <f t="shared" si="93"/>
        <v>0</v>
      </c>
      <c r="T168" s="11">
        <f t="shared" si="94"/>
        <v>3800</v>
      </c>
    </row>
    <row r="169" spans="1:20" s="12" customFormat="1">
      <c r="A169" s="20" t="s">
        <v>314</v>
      </c>
      <c r="B169" s="10" t="s">
        <v>315</v>
      </c>
      <c r="C169" s="11"/>
      <c r="D169" s="11">
        <f t="shared" si="84"/>
        <v>0</v>
      </c>
      <c r="E169" s="11"/>
      <c r="F169" s="11">
        <f t="shared" si="85"/>
        <v>0</v>
      </c>
      <c r="G169" s="11"/>
      <c r="H169" s="11">
        <f t="shared" si="86"/>
        <v>0</v>
      </c>
      <c r="I169" s="11"/>
      <c r="J169" s="11">
        <f t="shared" si="87"/>
        <v>0</v>
      </c>
      <c r="K169" s="11"/>
      <c r="L169" s="11">
        <f t="shared" si="88"/>
        <v>0</v>
      </c>
      <c r="M169" s="11"/>
      <c r="N169" s="11">
        <f t="shared" si="89"/>
        <v>0</v>
      </c>
      <c r="O169" s="11">
        <f t="shared" si="90"/>
        <v>0</v>
      </c>
      <c r="P169" s="11">
        <f t="shared" si="91"/>
        <v>0</v>
      </c>
      <c r="Q169" s="11">
        <f t="shared" si="92"/>
        <v>0</v>
      </c>
      <c r="R169" s="11"/>
      <c r="S169" s="11">
        <f t="shared" si="93"/>
        <v>0</v>
      </c>
      <c r="T169" s="11">
        <f t="shared" si="94"/>
        <v>0</v>
      </c>
    </row>
    <row r="170" spans="1:20" s="12" customFormat="1">
      <c r="A170" s="20" t="s">
        <v>316</v>
      </c>
      <c r="B170" s="10" t="s">
        <v>317</v>
      </c>
      <c r="C170" s="11"/>
      <c r="D170" s="11">
        <f t="shared" si="84"/>
        <v>0</v>
      </c>
      <c r="E170" s="11"/>
      <c r="F170" s="11">
        <f t="shared" si="85"/>
        <v>0</v>
      </c>
      <c r="G170" s="11"/>
      <c r="H170" s="11">
        <f t="shared" si="86"/>
        <v>0</v>
      </c>
      <c r="I170" s="11"/>
      <c r="J170" s="11">
        <f t="shared" si="87"/>
        <v>0</v>
      </c>
      <c r="K170" s="11"/>
      <c r="L170" s="11">
        <f t="shared" si="88"/>
        <v>0</v>
      </c>
      <c r="M170" s="11"/>
      <c r="N170" s="11">
        <f t="shared" si="89"/>
        <v>0</v>
      </c>
      <c r="O170" s="11">
        <f t="shared" si="90"/>
        <v>0</v>
      </c>
      <c r="P170" s="11">
        <f t="shared" si="91"/>
        <v>0</v>
      </c>
      <c r="Q170" s="11">
        <f t="shared" si="92"/>
        <v>0</v>
      </c>
      <c r="R170" s="11"/>
      <c r="S170" s="11">
        <f t="shared" si="93"/>
        <v>0</v>
      </c>
      <c r="T170" s="11">
        <f t="shared" si="94"/>
        <v>0</v>
      </c>
    </row>
    <row r="171" spans="1:20" s="12" customFormat="1">
      <c r="A171" s="20" t="s">
        <v>318</v>
      </c>
      <c r="B171" s="10" t="s">
        <v>319</v>
      </c>
      <c r="C171" s="11"/>
      <c r="D171" s="11">
        <f t="shared" si="84"/>
        <v>0</v>
      </c>
      <c r="E171" s="11"/>
      <c r="F171" s="11">
        <f t="shared" si="85"/>
        <v>0</v>
      </c>
      <c r="G171" s="11"/>
      <c r="H171" s="11">
        <f t="shared" si="86"/>
        <v>0</v>
      </c>
      <c r="I171" s="11"/>
      <c r="J171" s="11">
        <f t="shared" si="87"/>
        <v>0</v>
      </c>
      <c r="K171" s="11"/>
      <c r="L171" s="11">
        <f t="shared" si="88"/>
        <v>0</v>
      </c>
      <c r="M171" s="11"/>
      <c r="N171" s="11">
        <f t="shared" si="89"/>
        <v>0</v>
      </c>
      <c r="O171" s="11">
        <f t="shared" si="90"/>
        <v>0</v>
      </c>
      <c r="P171" s="11">
        <f t="shared" si="91"/>
        <v>0</v>
      </c>
      <c r="Q171" s="11">
        <f t="shared" si="92"/>
        <v>0</v>
      </c>
      <c r="R171" s="11"/>
      <c r="S171" s="11">
        <f t="shared" si="93"/>
        <v>0</v>
      </c>
      <c r="T171" s="11">
        <f t="shared" si="94"/>
        <v>0</v>
      </c>
    </row>
    <row r="172" spans="1:20" s="12" customFormat="1">
      <c r="A172" s="20" t="s">
        <v>320</v>
      </c>
      <c r="B172" s="10" t="s">
        <v>321</v>
      </c>
      <c r="C172" s="11"/>
      <c r="D172" s="11">
        <f t="shared" si="84"/>
        <v>0</v>
      </c>
      <c r="E172" s="11"/>
      <c r="F172" s="11">
        <f t="shared" si="85"/>
        <v>0</v>
      </c>
      <c r="G172" s="11"/>
      <c r="H172" s="11">
        <f t="shared" si="86"/>
        <v>0</v>
      </c>
      <c r="I172" s="11"/>
      <c r="J172" s="11">
        <f t="shared" si="87"/>
        <v>0</v>
      </c>
      <c r="K172" s="11"/>
      <c r="L172" s="11">
        <f t="shared" si="88"/>
        <v>0</v>
      </c>
      <c r="M172" s="11"/>
      <c r="N172" s="11">
        <f t="shared" si="89"/>
        <v>0</v>
      </c>
      <c r="O172" s="11">
        <f t="shared" si="90"/>
        <v>0</v>
      </c>
      <c r="P172" s="11">
        <f t="shared" si="91"/>
        <v>0</v>
      </c>
      <c r="Q172" s="11">
        <f t="shared" si="92"/>
        <v>0</v>
      </c>
      <c r="R172" s="11"/>
      <c r="S172" s="11">
        <f t="shared" si="93"/>
        <v>0</v>
      </c>
      <c r="T172" s="11">
        <f t="shared" si="94"/>
        <v>0</v>
      </c>
    </row>
    <row r="173" spans="1:20" s="12" customFormat="1">
      <c r="A173" s="20" t="s">
        <v>322</v>
      </c>
      <c r="B173" s="10" t="s">
        <v>323</v>
      </c>
      <c r="C173" s="11"/>
      <c r="D173" s="11">
        <f t="shared" si="84"/>
        <v>0</v>
      </c>
      <c r="E173" s="11"/>
      <c r="F173" s="11">
        <f t="shared" si="85"/>
        <v>0</v>
      </c>
      <c r="G173" s="11"/>
      <c r="H173" s="11">
        <f t="shared" si="86"/>
        <v>0</v>
      </c>
      <c r="I173" s="11"/>
      <c r="J173" s="11">
        <f t="shared" si="87"/>
        <v>0</v>
      </c>
      <c r="K173" s="11"/>
      <c r="L173" s="11">
        <f t="shared" si="88"/>
        <v>0</v>
      </c>
      <c r="M173" s="11"/>
      <c r="N173" s="11">
        <f t="shared" si="89"/>
        <v>0</v>
      </c>
      <c r="O173" s="11">
        <f t="shared" si="90"/>
        <v>0</v>
      </c>
      <c r="P173" s="11">
        <f t="shared" si="91"/>
        <v>0</v>
      </c>
      <c r="Q173" s="11">
        <f t="shared" si="92"/>
        <v>0</v>
      </c>
      <c r="R173" s="11"/>
      <c r="S173" s="11">
        <f t="shared" si="93"/>
        <v>0</v>
      </c>
      <c r="T173" s="11">
        <f t="shared" si="94"/>
        <v>0</v>
      </c>
    </row>
    <row r="174" spans="1:20" s="12" customFormat="1">
      <c r="A174" s="20" t="s">
        <v>324</v>
      </c>
      <c r="B174" s="10" t="s">
        <v>325</v>
      </c>
      <c r="C174" s="11"/>
      <c r="D174" s="11">
        <f t="shared" si="84"/>
        <v>0</v>
      </c>
      <c r="E174" s="11"/>
      <c r="F174" s="11">
        <f t="shared" si="85"/>
        <v>0</v>
      </c>
      <c r="G174" s="11"/>
      <c r="H174" s="11">
        <f t="shared" si="86"/>
        <v>0</v>
      </c>
      <c r="I174" s="11"/>
      <c r="J174" s="11">
        <f t="shared" si="87"/>
        <v>0</v>
      </c>
      <c r="K174" s="11"/>
      <c r="L174" s="11">
        <f t="shared" si="88"/>
        <v>0</v>
      </c>
      <c r="M174" s="11"/>
      <c r="N174" s="11">
        <f t="shared" si="89"/>
        <v>0</v>
      </c>
      <c r="O174" s="11">
        <f t="shared" si="90"/>
        <v>0</v>
      </c>
      <c r="P174" s="11">
        <f t="shared" si="91"/>
        <v>0</v>
      </c>
      <c r="Q174" s="11">
        <f t="shared" si="92"/>
        <v>0</v>
      </c>
      <c r="R174" s="11"/>
      <c r="S174" s="11">
        <f t="shared" si="93"/>
        <v>0</v>
      </c>
      <c r="T174" s="11">
        <f t="shared" si="94"/>
        <v>0</v>
      </c>
    </row>
    <row r="175" spans="1:20" s="12" customFormat="1">
      <c r="A175" s="20" t="s">
        <v>326</v>
      </c>
      <c r="B175" s="10" t="s">
        <v>327</v>
      </c>
      <c r="C175" s="11"/>
      <c r="D175" s="11">
        <f t="shared" si="84"/>
        <v>0</v>
      </c>
      <c r="E175" s="11"/>
      <c r="F175" s="11">
        <f t="shared" si="85"/>
        <v>0</v>
      </c>
      <c r="G175" s="11"/>
      <c r="H175" s="11">
        <f t="shared" si="86"/>
        <v>0</v>
      </c>
      <c r="I175" s="11"/>
      <c r="J175" s="11">
        <f t="shared" si="87"/>
        <v>0</v>
      </c>
      <c r="K175" s="11"/>
      <c r="L175" s="11">
        <f t="shared" si="88"/>
        <v>0</v>
      </c>
      <c r="M175" s="11"/>
      <c r="N175" s="11">
        <f t="shared" si="89"/>
        <v>0</v>
      </c>
      <c r="O175" s="11">
        <f t="shared" si="90"/>
        <v>0</v>
      </c>
      <c r="P175" s="11">
        <f t="shared" si="91"/>
        <v>0</v>
      </c>
      <c r="Q175" s="11">
        <f t="shared" si="92"/>
        <v>0</v>
      </c>
      <c r="R175" s="11"/>
      <c r="S175" s="11">
        <f t="shared" si="93"/>
        <v>0</v>
      </c>
      <c r="T175" s="11">
        <f t="shared" si="94"/>
        <v>0</v>
      </c>
    </row>
    <row r="176" spans="1:20" s="12" customFormat="1">
      <c r="A176" s="20" t="s">
        <v>328</v>
      </c>
      <c r="B176" s="27" t="s">
        <v>329</v>
      </c>
      <c r="C176" s="11"/>
      <c r="D176" s="11">
        <f t="shared" si="84"/>
        <v>0</v>
      </c>
      <c r="E176" s="11"/>
      <c r="F176" s="11">
        <f t="shared" si="85"/>
        <v>0</v>
      </c>
      <c r="G176" s="11"/>
      <c r="H176" s="11">
        <f t="shared" si="86"/>
        <v>0</v>
      </c>
      <c r="I176" s="11"/>
      <c r="J176" s="11">
        <f t="shared" si="87"/>
        <v>0</v>
      </c>
      <c r="K176" s="11"/>
      <c r="L176" s="11">
        <f t="shared" si="88"/>
        <v>0</v>
      </c>
      <c r="M176" s="11"/>
      <c r="N176" s="11">
        <f t="shared" si="89"/>
        <v>0</v>
      </c>
      <c r="O176" s="11">
        <f t="shared" si="90"/>
        <v>0</v>
      </c>
      <c r="P176" s="11">
        <f t="shared" si="91"/>
        <v>0</v>
      </c>
      <c r="Q176" s="11">
        <f t="shared" si="92"/>
        <v>0</v>
      </c>
      <c r="R176" s="11"/>
      <c r="S176" s="11">
        <f t="shared" si="93"/>
        <v>0</v>
      </c>
      <c r="T176" s="11">
        <f t="shared" si="94"/>
        <v>0</v>
      </c>
    </row>
    <row r="177" spans="1:20">
      <c r="A177" s="20" t="s">
        <v>330</v>
      </c>
      <c r="B177" s="10" t="s">
        <v>331</v>
      </c>
      <c r="C177" s="11"/>
      <c r="D177" s="11">
        <f t="shared" si="84"/>
        <v>0</v>
      </c>
      <c r="E177" s="11"/>
      <c r="F177" s="11">
        <f t="shared" si="85"/>
        <v>0</v>
      </c>
      <c r="G177" s="11"/>
      <c r="H177" s="11">
        <f t="shared" si="86"/>
        <v>0</v>
      </c>
      <c r="I177" s="11"/>
      <c r="J177" s="11">
        <f t="shared" si="87"/>
        <v>0</v>
      </c>
      <c r="K177" s="11"/>
      <c r="L177" s="11">
        <f t="shared" si="88"/>
        <v>0</v>
      </c>
      <c r="M177" s="11"/>
      <c r="N177" s="11">
        <f t="shared" si="89"/>
        <v>0</v>
      </c>
      <c r="O177" s="11">
        <f t="shared" si="90"/>
        <v>0</v>
      </c>
      <c r="P177" s="11">
        <f t="shared" si="91"/>
        <v>0</v>
      </c>
      <c r="Q177" s="11">
        <f t="shared" si="92"/>
        <v>0</v>
      </c>
      <c r="R177" s="11"/>
      <c r="S177" s="11">
        <f t="shared" si="93"/>
        <v>0</v>
      </c>
      <c r="T177" s="11">
        <f t="shared" si="94"/>
        <v>0</v>
      </c>
    </row>
    <row r="178" spans="1:20">
      <c r="A178" s="20" t="s">
        <v>332</v>
      </c>
      <c r="B178" s="10" t="s">
        <v>333</v>
      </c>
      <c r="C178" s="11"/>
      <c r="D178" s="11">
        <f t="shared" si="84"/>
        <v>0</v>
      </c>
      <c r="E178" s="11"/>
      <c r="F178" s="11">
        <f t="shared" si="85"/>
        <v>0</v>
      </c>
      <c r="G178" s="11"/>
      <c r="H178" s="11">
        <f t="shared" si="86"/>
        <v>0</v>
      </c>
      <c r="I178" s="11"/>
      <c r="J178" s="11">
        <f t="shared" si="87"/>
        <v>0</v>
      </c>
      <c r="K178" s="11"/>
      <c r="L178" s="11">
        <f t="shared" si="88"/>
        <v>0</v>
      </c>
      <c r="M178" s="11"/>
      <c r="N178" s="11">
        <f t="shared" si="89"/>
        <v>0</v>
      </c>
      <c r="O178" s="11">
        <f t="shared" si="90"/>
        <v>0</v>
      </c>
      <c r="P178" s="11">
        <f t="shared" si="91"/>
        <v>0</v>
      </c>
      <c r="Q178" s="11">
        <f t="shared" si="92"/>
        <v>0</v>
      </c>
      <c r="R178" s="11"/>
      <c r="S178" s="11">
        <f t="shared" si="93"/>
        <v>0</v>
      </c>
      <c r="T178" s="11">
        <f t="shared" si="94"/>
        <v>0</v>
      </c>
    </row>
    <row r="179" spans="1:20">
      <c r="A179" s="20" t="s">
        <v>334</v>
      </c>
      <c r="B179" s="10" t="s">
        <v>335</v>
      </c>
      <c r="C179" s="11"/>
      <c r="D179" s="11">
        <f t="shared" si="84"/>
        <v>0</v>
      </c>
      <c r="E179" s="11"/>
      <c r="F179" s="11">
        <f t="shared" si="85"/>
        <v>0</v>
      </c>
      <c r="G179" s="11"/>
      <c r="H179" s="11">
        <f t="shared" si="86"/>
        <v>0</v>
      </c>
      <c r="I179" s="11"/>
      <c r="J179" s="11">
        <f t="shared" si="87"/>
        <v>0</v>
      </c>
      <c r="K179" s="11">
        <v>2</v>
      </c>
      <c r="L179" s="11">
        <f t="shared" si="88"/>
        <v>15800</v>
      </c>
      <c r="M179" s="11"/>
      <c r="N179" s="11">
        <f t="shared" si="89"/>
        <v>0</v>
      </c>
      <c r="O179" s="11">
        <f t="shared" si="90"/>
        <v>15800</v>
      </c>
      <c r="P179" s="11">
        <f t="shared" si="91"/>
        <v>0</v>
      </c>
      <c r="Q179" s="11">
        <f t="shared" si="92"/>
        <v>0</v>
      </c>
      <c r="R179" s="11"/>
      <c r="S179" s="11">
        <f t="shared" si="93"/>
        <v>0</v>
      </c>
      <c r="T179" s="11">
        <f t="shared" si="94"/>
        <v>0</v>
      </c>
    </row>
    <row r="180" spans="1:20">
      <c r="A180" s="20" t="s">
        <v>336</v>
      </c>
      <c r="B180" s="10" t="s">
        <v>337</v>
      </c>
      <c r="C180" s="11"/>
      <c r="D180" s="11">
        <f t="shared" si="84"/>
        <v>0</v>
      </c>
      <c r="E180" s="11"/>
      <c r="F180" s="11">
        <f t="shared" si="85"/>
        <v>0</v>
      </c>
      <c r="G180" s="11"/>
      <c r="H180" s="11">
        <f t="shared" si="86"/>
        <v>0</v>
      </c>
      <c r="I180" s="11"/>
      <c r="J180" s="11">
        <f t="shared" si="87"/>
        <v>0</v>
      </c>
      <c r="K180" s="11"/>
      <c r="L180" s="11">
        <f t="shared" si="88"/>
        <v>0</v>
      </c>
      <c r="M180" s="11"/>
      <c r="N180" s="11">
        <f t="shared" si="89"/>
        <v>0</v>
      </c>
      <c r="O180" s="11">
        <f t="shared" si="90"/>
        <v>0</v>
      </c>
      <c r="P180" s="11">
        <f t="shared" si="91"/>
        <v>0</v>
      </c>
      <c r="Q180" s="11">
        <f t="shared" si="92"/>
        <v>0</v>
      </c>
      <c r="R180" s="11"/>
      <c r="S180" s="11">
        <f t="shared" si="93"/>
        <v>0</v>
      </c>
      <c r="T180" s="11">
        <f t="shared" si="94"/>
        <v>0</v>
      </c>
    </row>
    <row r="181" spans="1:20">
      <c r="A181" s="20" t="s">
        <v>338</v>
      </c>
      <c r="B181" s="10" t="s">
        <v>339</v>
      </c>
      <c r="C181" s="11"/>
      <c r="D181" s="11">
        <f t="shared" si="84"/>
        <v>0</v>
      </c>
      <c r="E181" s="11">
        <v>2</v>
      </c>
      <c r="F181" s="11">
        <f t="shared" si="85"/>
        <v>32000</v>
      </c>
      <c r="G181" s="11"/>
      <c r="H181" s="11">
        <f t="shared" si="86"/>
        <v>0</v>
      </c>
      <c r="I181" s="11"/>
      <c r="J181" s="11">
        <f t="shared" si="87"/>
        <v>0</v>
      </c>
      <c r="K181" s="11"/>
      <c r="L181" s="11">
        <f t="shared" si="88"/>
        <v>0</v>
      </c>
      <c r="M181" s="11"/>
      <c r="N181" s="11">
        <f t="shared" si="89"/>
        <v>0</v>
      </c>
      <c r="O181" s="11">
        <f t="shared" si="90"/>
        <v>32000</v>
      </c>
      <c r="P181" s="11">
        <f t="shared" si="91"/>
        <v>2</v>
      </c>
      <c r="Q181" s="11">
        <f t="shared" si="92"/>
        <v>7600</v>
      </c>
      <c r="R181" s="11"/>
      <c r="S181" s="11">
        <f t="shared" si="93"/>
        <v>0</v>
      </c>
      <c r="T181" s="11">
        <f t="shared" si="94"/>
        <v>7600</v>
      </c>
    </row>
    <row r="182" spans="1:20">
      <c r="A182" s="20" t="s">
        <v>340</v>
      </c>
      <c r="B182" s="10" t="s">
        <v>341</v>
      </c>
      <c r="C182" s="11"/>
      <c r="D182" s="11">
        <f t="shared" si="84"/>
        <v>0</v>
      </c>
      <c r="E182" s="11"/>
      <c r="F182" s="11">
        <f t="shared" si="85"/>
        <v>0</v>
      </c>
      <c r="G182" s="11"/>
      <c r="H182" s="11">
        <f t="shared" si="86"/>
        <v>0</v>
      </c>
      <c r="I182" s="11"/>
      <c r="J182" s="11">
        <f t="shared" si="87"/>
        <v>0</v>
      </c>
      <c r="K182" s="11"/>
      <c r="L182" s="11">
        <f t="shared" si="88"/>
        <v>0</v>
      </c>
      <c r="M182" s="11"/>
      <c r="N182" s="11">
        <f t="shared" si="89"/>
        <v>0</v>
      </c>
      <c r="O182" s="11">
        <f t="shared" si="90"/>
        <v>0</v>
      </c>
      <c r="P182" s="11">
        <f t="shared" si="91"/>
        <v>0</v>
      </c>
      <c r="Q182" s="11">
        <f t="shared" si="92"/>
        <v>0</v>
      </c>
      <c r="R182" s="11"/>
      <c r="S182" s="11">
        <f t="shared" si="93"/>
        <v>0</v>
      </c>
      <c r="T182" s="11">
        <f t="shared" si="94"/>
        <v>0</v>
      </c>
    </row>
    <row r="183" spans="1:20" s="12" customFormat="1">
      <c r="A183" s="20" t="s">
        <v>342</v>
      </c>
      <c r="B183" s="10" t="s">
        <v>343</v>
      </c>
      <c r="C183" s="11"/>
      <c r="D183" s="11">
        <f t="shared" si="84"/>
        <v>0</v>
      </c>
      <c r="E183" s="11"/>
      <c r="F183" s="11">
        <f t="shared" si="85"/>
        <v>0</v>
      </c>
      <c r="G183" s="11"/>
      <c r="H183" s="11">
        <f t="shared" si="86"/>
        <v>0</v>
      </c>
      <c r="I183" s="11"/>
      <c r="J183" s="11">
        <f t="shared" si="87"/>
        <v>0</v>
      </c>
      <c r="K183" s="11"/>
      <c r="L183" s="11">
        <f t="shared" si="88"/>
        <v>0</v>
      </c>
      <c r="M183" s="11"/>
      <c r="N183" s="11">
        <f t="shared" si="89"/>
        <v>0</v>
      </c>
      <c r="O183" s="11">
        <f t="shared" si="90"/>
        <v>0</v>
      </c>
      <c r="P183" s="11">
        <f t="shared" si="91"/>
        <v>0</v>
      </c>
      <c r="Q183" s="11">
        <f t="shared" si="92"/>
        <v>0</v>
      </c>
      <c r="R183" s="11"/>
      <c r="S183" s="11">
        <f t="shared" si="93"/>
        <v>0</v>
      </c>
      <c r="T183" s="11">
        <f t="shared" si="94"/>
        <v>0</v>
      </c>
    </row>
    <row r="184" spans="1:20" s="12" customFormat="1">
      <c r="A184" s="20" t="s">
        <v>344</v>
      </c>
      <c r="B184" s="10" t="s">
        <v>345</v>
      </c>
      <c r="C184" s="11"/>
      <c r="D184" s="11">
        <f t="shared" si="84"/>
        <v>0</v>
      </c>
      <c r="E184" s="11"/>
      <c r="F184" s="11">
        <f t="shared" si="85"/>
        <v>0</v>
      </c>
      <c r="G184" s="11"/>
      <c r="H184" s="11">
        <f t="shared" si="86"/>
        <v>0</v>
      </c>
      <c r="I184" s="11"/>
      <c r="J184" s="11">
        <f t="shared" si="87"/>
        <v>0</v>
      </c>
      <c r="K184" s="11"/>
      <c r="L184" s="11">
        <f t="shared" si="88"/>
        <v>0</v>
      </c>
      <c r="M184" s="11"/>
      <c r="N184" s="11">
        <f t="shared" si="89"/>
        <v>0</v>
      </c>
      <c r="O184" s="11">
        <f t="shared" si="90"/>
        <v>0</v>
      </c>
      <c r="P184" s="11">
        <f t="shared" si="91"/>
        <v>0</v>
      </c>
      <c r="Q184" s="11">
        <f t="shared" si="92"/>
        <v>0</v>
      </c>
      <c r="R184" s="11"/>
      <c r="S184" s="11">
        <f t="shared" si="93"/>
        <v>0</v>
      </c>
      <c r="T184" s="11">
        <f t="shared" si="94"/>
        <v>0</v>
      </c>
    </row>
    <row r="185" spans="1:20" s="12" customFormat="1">
      <c r="A185" s="20" t="s">
        <v>346</v>
      </c>
      <c r="B185" s="28" t="s">
        <v>347</v>
      </c>
      <c r="C185" s="11"/>
      <c r="D185" s="11">
        <f t="shared" si="84"/>
        <v>0</v>
      </c>
      <c r="E185" s="11"/>
      <c r="F185" s="11">
        <f t="shared" si="85"/>
        <v>0</v>
      </c>
      <c r="G185" s="11"/>
      <c r="H185" s="11">
        <f t="shared" si="86"/>
        <v>0</v>
      </c>
      <c r="I185" s="11"/>
      <c r="J185" s="11">
        <f t="shared" si="87"/>
        <v>0</v>
      </c>
      <c r="K185" s="11"/>
      <c r="L185" s="11">
        <f t="shared" si="88"/>
        <v>0</v>
      </c>
      <c r="M185" s="11"/>
      <c r="N185" s="11">
        <f t="shared" si="89"/>
        <v>0</v>
      </c>
      <c r="O185" s="11">
        <f t="shared" si="90"/>
        <v>0</v>
      </c>
      <c r="P185" s="11">
        <f t="shared" si="91"/>
        <v>0</v>
      </c>
      <c r="Q185" s="11">
        <f t="shared" si="92"/>
        <v>0</v>
      </c>
      <c r="R185" s="11"/>
      <c r="S185" s="11">
        <f t="shared" si="93"/>
        <v>0</v>
      </c>
      <c r="T185" s="11">
        <f t="shared" si="94"/>
        <v>0</v>
      </c>
    </row>
    <row r="186" spans="1:20" s="12" customFormat="1">
      <c r="A186" s="20" t="s">
        <v>348</v>
      </c>
      <c r="B186" s="10" t="s">
        <v>349</v>
      </c>
      <c r="C186" s="11"/>
      <c r="D186" s="11">
        <f t="shared" si="84"/>
        <v>0</v>
      </c>
      <c r="E186" s="11"/>
      <c r="F186" s="11">
        <f t="shared" si="85"/>
        <v>0</v>
      </c>
      <c r="G186" s="11"/>
      <c r="H186" s="11">
        <f t="shared" si="86"/>
        <v>0</v>
      </c>
      <c r="I186" s="11"/>
      <c r="J186" s="11">
        <f t="shared" si="87"/>
        <v>0</v>
      </c>
      <c r="K186" s="11"/>
      <c r="L186" s="11">
        <f t="shared" si="88"/>
        <v>0</v>
      </c>
      <c r="M186" s="11"/>
      <c r="N186" s="11">
        <f t="shared" si="89"/>
        <v>0</v>
      </c>
      <c r="O186" s="11">
        <f t="shared" si="90"/>
        <v>0</v>
      </c>
      <c r="P186" s="11">
        <f t="shared" si="91"/>
        <v>0</v>
      </c>
      <c r="Q186" s="11">
        <f t="shared" si="92"/>
        <v>0</v>
      </c>
      <c r="R186" s="11"/>
      <c r="S186" s="11">
        <f t="shared" si="93"/>
        <v>0</v>
      </c>
      <c r="T186" s="11">
        <f t="shared" si="94"/>
        <v>0</v>
      </c>
    </row>
    <row r="187" spans="1:20" s="12" customFormat="1">
      <c r="A187" s="20" t="s">
        <v>350</v>
      </c>
      <c r="B187" s="10" t="s">
        <v>351</v>
      </c>
      <c r="C187" s="11"/>
      <c r="D187" s="11">
        <f t="shared" si="84"/>
        <v>0</v>
      </c>
      <c r="E187" s="11"/>
      <c r="F187" s="11">
        <f t="shared" si="85"/>
        <v>0</v>
      </c>
      <c r="G187" s="11"/>
      <c r="H187" s="11">
        <f t="shared" si="86"/>
        <v>0</v>
      </c>
      <c r="I187" s="11"/>
      <c r="J187" s="11">
        <f t="shared" si="87"/>
        <v>0</v>
      </c>
      <c r="K187" s="11"/>
      <c r="L187" s="11">
        <f t="shared" si="88"/>
        <v>0</v>
      </c>
      <c r="M187" s="11"/>
      <c r="N187" s="11">
        <f t="shared" si="89"/>
        <v>0</v>
      </c>
      <c r="O187" s="11">
        <f t="shared" si="90"/>
        <v>0</v>
      </c>
      <c r="P187" s="11">
        <f t="shared" si="91"/>
        <v>0</v>
      </c>
      <c r="Q187" s="11">
        <f t="shared" si="92"/>
        <v>0</v>
      </c>
      <c r="R187" s="11"/>
      <c r="S187" s="11">
        <f t="shared" si="93"/>
        <v>0</v>
      </c>
      <c r="T187" s="11">
        <f t="shared" si="94"/>
        <v>0</v>
      </c>
    </row>
    <row r="188" spans="1:20" s="12" customFormat="1">
      <c r="A188" s="20" t="s">
        <v>352</v>
      </c>
      <c r="B188" s="10" t="s">
        <v>353</v>
      </c>
      <c r="C188" s="11"/>
      <c r="D188" s="11">
        <f t="shared" si="84"/>
        <v>0</v>
      </c>
      <c r="E188" s="11"/>
      <c r="F188" s="11">
        <f t="shared" si="85"/>
        <v>0</v>
      </c>
      <c r="G188" s="11"/>
      <c r="H188" s="11">
        <f t="shared" si="86"/>
        <v>0</v>
      </c>
      <c r="I188" s="11"/>
      <c r="J188" s="11">
        <f t="shared" si="87"/>
        <v>0</v>
      </c>
      <c r="K188" s="11"/>
      <c r="L188" s="11">
        <f t="shared" si="88"/>
        <v>0</v>
      </c>
      <c r="M188" s="11"/>
      <c r="N188" s="11">
        <f t="shared" si="89"/>
        <v>0</v>
      </c>
      <c r="O188" s="11">
        <f t="shared" si="90"/>
        <v>0</v>
      </c>
      <c r="P188" s="11">
        <f t="shared" si="91"/>
        <v>0</v>
      </c>
      <c r="Q188" s="11">
        <f t="shared" si="92"/>
        <v>0</v>
      </c>
      <c r="R188" s="11"/>
      <c r="S188" s="11">
        <f t="shared" si="93"/>
        <v>0</v>
      </c>
      <c r="T188" s="11">
        <f t="shared" si="94"/>
        <v>0</v>
      </c>
    </row>
    <row r="189" spans="1:20" s="12" customFormat="1">
      <c r="A189" s="20" t="s">
        <v>354</v>
      </c>
      <c r="B189" s="10" t="s">
        <v>355</v>
      </c>
      <c r="C189" s="11"/>
      <c r="D189" s="11">
        <f t="shared" si="84"/>
        <v>0</v>
      </c>
      <c r="E189" s="11"/>
      <c r="F189" s="11">
        <f t="shared" si="85"/>
        <v>0</v>
      </c>
      <c r="G189" s="11"/>
      <c r="H189" s="11">
        <f t="shared" si="86"/>
        <v>0</v>
      </c>
      <c r="I189" s="11"/>
      <c r="J189" s="11">
        <f t="shared" si="87"/>
        <v>0</v>
      </c>
      <c r="K189" s="11"/>
      <c r="L189" s="11">
        <f t="shared" si="88"/>
        <v>0</v>
      </c>
      <c r="M189" s="11"/>
      <c r="N189" s="11">
        <f t="shared" si="89"/>
        <v>0</v>
      </c>
      <c r="O189" s="11">
        <f t="shared" si="90"/>
        <v>0</v>
      </c>
      <c r="P189" s="11">
        <f t="shared" si="91"/>
        <v>0</v>
      </c>
      <c r="Q189" s="11">
        <f t="shared" si="92"/>
        <v>0</v>
      </c>
      <c r="R189" s="11"/>
      <c r="S189" s="11">
        <f t="shared" si="93"/>
        <v>0</v>
      </c>
      <c r="T189" s="11">
        <f t="shared" si="94"/>
        <v>0</v>
      </c>
    </row>
    <row r="190" spans="1:20" s="12" customFormat="1">
      <c r="A190" s="20" t="s">
        <v>356</v>
      </c>
      <c r="B190" s="10" t="s">
        <v>357</v>
      </c>
      <c r="C190" s="11"/>
      <c r="D190" s="11">
        <f t="shared" si="84"/>
        <v>0</v>
      </c>
      <c r="E190" s="11"/>
      <c r="F190" s="11">
        <f t="shared" si="85"/>
        <v>0</v>
      </c>
      <c r="G190" s="11"/>
      <c r="H190" s="11">
        <f t="shared" si="86"/>
        <v>0</v>
      </c>
      <c r="I190" s="11"/>
      <c r="J190" s="11">
        <f t="shared" si="87"/>
        <v>0</v>
      </c>
      <c r="K190" s="11"/>
      <c r="L190" s="11">
        <f t="shared" si="88"/>
        <v>0</v>
      </c>
      <c r="M190" s="11"/>
      <c r="N190" s="11">
        <f t="shared" si="89"/>
        <v>0</v>
      </c>
      <c r="O190" s="11">
        <f t="shared" si="90"/>
        <v>0</v>
      </c>
      <c r="P190" s="11">
        <f t="shared" si="91"/>
        <v>0</v>
      </c>
      <c r="Q190" s="11">
        <f t="shared" si="92"/>
        <v>0</v>
      </c>
      <c r="R190" s="11"/>
      <c r="S190" s="11">
        <f t="shared" si="93"/>
        <v>0</v>
      </c>
      <c r="T190" s="11">
        <f t="shared" si="94"/>
        <v>0</v>
      </c>
    </row>
    <row r="191" spans="1:20" s="12" customFormat="1">
      <c r="A191" s="20" t="s">
        <v>358</v>
      </c>
      <c r="B191" s="10" t="s">
        <v>359</v>
      </c>
      <c r="C191" s="11"/>
      <c r="D191" s="11">
        <f t="shared" si="84"/>
        <v>0</v>
      </c>
      <c r="E191" s="11"/>
      <c r="F191" s="11">
        <f t="shared" si="85"/>
        <v>0</v>
      </c>
      <c r="G191" s="11"/>
      <c r="H191" s="11">
        <f t="shared" si="86"/>
        <v>0</v>
      </c>
      <c r="I191" s="11"/>
      <c r="J191" s="11">
        <f t="shared" si="87"/>
        <v>0</v>
      </c>
      <c r="K191" s="11"/>
      <c r="L191" s="11">
        <f t="shared" si="88"/>
        <v>0</v>
      </c>
      <c r="M191" s="11"/>
      <c r="N191" s="11">
        <f t="shared" si="89"/>
        <v>0</v>
      </c>
      <c r="O191" s="11">
        <f t="shared" si="90"/>
        <v>0</v>
      </c>
      <c r="P191" s="11">
        <f t="shared" si="91"/>
        <v>0</v>
      </c>
      <c r="Q191" s="11">
        <f t="shared" si="92"/>
        <v>0</v>
      </c>
      <c r="R191" s="11"/>
      <c r="S191" s="11">
        <f t="shared" si="93"/>
        <v>0</v>
      </c>
      <c r="T191" s="11">
        <f t="shared" si="94"/>
        <v>0</v>
      </c>
    </row>
    <row r="192" spans="1:20" s="12" customFormat="1">
      <c r="A192" s="20" t="s">
        <v>360</v>
      </c>
      <c r="B192" s="29" t="s">
        <v>361</v>
      </c>
      <c r="C192" s="11"/>
      <c r="D192" s="11">
        <f t="shared" si="84"/>
        <v>0</v>
      </c>
      <c r="E192" s="11"/>
      <c r="F192" s="11">
        <f t="shared" si="85"/>
        <v>0</v>
      </c>
      <c r="G192" s="11"/>
      <c r="H192" s="11">
        <f t="shared" si="86"/>
        <v>0</v>
      </c>
      <c r="I192" s="11"/>
      <c r="J192" s="11">
        <f t="shared" si="87"/>
        <v>0</v>
      </c>
      <c r="K192" s="11"/>
      <c r="L192" s="11">
        <f t="shared" si="88"/>
        <v>0</v>
      </c>
      <c r="M192" s="11"/>
      <c r="N192" s="11">
        <f t="shared" si="89"/>
        <v>0</v>
      </c>
      <c r="O192" s="11">
        <f t="shared" si="90"/>
        <v>0</v>
      </c>
      <c r="P192" s="11">
        <f t="shared" si="91"/>
        <v>0</v>
      </c>
      <c r="Q192" s="11">
        <f t="shared" si="92"/>
        <v>0</v>
      </c>
      <c r="R192" s="11"/>
      <c r="S192" s="11">
        <f t="shared" si="93"/>
        <v>0</v>
      </c>
      <c r="T192" s="11">
        <f t="shared" si="94"/>
        <v>0</v>
      </c>
    </row>
    <row r="193" spans="1:20">
      <c r="A193" s="147" t="s">
        <v>61</v>
      </c>
      <c r="B193" s="147"/>
      <c r="C193" s="30">
        <f t="shared" ref="C193:T193" si="95">SUM(C135:C192)</f>
        <v>0</v>
      </c>
      <c r="D193" s="30">
        <f t="shared" si="95"/>
        <v>0</v>
      </c>
      <c r="E193" s="30">
        <f t="shared" si="95"/>
        <v>4</v>
      </c>
      <c r="F193" s="30">
        <f t="shared" si="95"/>
        <v>64000</v>
      </c>
      <c r="G193" s="30">
        <f t="shared" si="95"/>
        <v>2</v>
      </c>
      <c r="H193" s="30">
        <f t="shared" si="95"/>
        <v>32000</v>
      </c>
      <c r="I193" s="30">
        <f t="shared" si="95"/>
        <v>0</v>
      </c>
      <c r="J193" s="30">
        <f t="shared" si="95"/>
        <v>0</v>
      </c>
      <c r="K193" s="30">
        <f t="shared" si="95"/>
        <v>6</v>
      </c>
      <c r="L193" s="30">
        <f t="shared" si="95"/>
        <v>47400</v>
      </c>
      <c r="M193" s="30">
        <f t="shared" si="95"/>
        <v>1</v>
      </c>
      <c r="N193" s="30">
        <f t="shared" si="95"/>
        <v>2800</v>
      </c>
      <c r="O193" s="30">
        <f t="shared" si="95"/>
        <v>146200</v>
      </c>
      <c r="P193" s="30">
        <f t="shared" si="95"/>
        <v>6</v>
      </c>
      <c r="Q193" s="30">
        <f t="shared" si="95"/>
        <v>22800</v>
      </c>
      <c r="R193" s="30">
        <f t="shared" si="95"/>
        <v>0</v>
      </c>
      <c r="S193" s="30">
        <f t="shared" si="95"/>
        <v>0</v>
      </c>
      <c r="T193" s="30">
        <f t="shared" si="95"/>
        <v>22800</v>
      </c>
    </row>
    <row r="194" spans="1:20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>
      <c r="A196" s="18" t="s">
        <v>362</v>
      </c>
      <c r="B196" s="18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</row>
    <row r="197" spans="1:20">
      <c r="A197" s="9" t="s">
        <v>363</v>
      </c>
      <c r="B197" s="31" t="s">
        <v>364</v>
      </c>
      <c r="C197" s="11"/>
      <c r="D197" s="11">
        <f t="shared" ref="D197:D206" si="96">C197*130000</f>
        <v>0</v>
      </c>
      <c r="E197" s="11"/>
      <c r="F197" s="11">
        <f t="shared" ref="F197:F206" si="97">E197*16000</f>
        <v>0</v>
      </c>
      <c r="G197" s="11"/>
      <c r="H197" s="11">
        <f t="shared" ref="H197:H206" si="98">G197*16000</f>
        <v>0</v>
      </c>
      <c r="I197" s="11"/>
      <c r="J197" s="11">
        <f t="shared" ref="J197:J206" si="99">I197*19000</f>
        <v>0</v>
      </c>
      <c r="K197" s="11">
        <v>1</v>
      </c>
      <c r="L197" s="11">
        <f t="shared" ref="L197:L206" si="100">K197*7900</f>
        <v>7900</v>
      </c>
      <c r="M197" s="11"/>
      <c r="N197" s="11">
        <f t="shared" ref="N197:N206" si="101">M197*2800</f>
        <v>0</v>
      </c>
      <c r="O197" s="11">
        <f t="shared" ref="O197:O206" si="102">D197+F197+H197+J197+L197+N197</f>
        <v>7900</v>
      </c>
      <c r="P197" s="11">
        <f t="shared" ref="P197:P206" si="103">E197+G197</f>
        <v>0</v>
      </c>
      <c r="Q197" s="11">
        <f t="shared" ref="Q197:Q206" si="104">P197*3800</f>
        <v>0</v>
      </c>
      <c r="R197" s="11"/>
      <c r="S197" s="11">
        <f t="shared" ref="S197:S206" si="105">R197*24000</f>
        <v>0</v>
      </c>
      <c r="T197" s="11">
        <f t="shared" ref="T197:T206" si="106">Q197+S197</f>
        <v>0</v>
      </c>
    </row>
    <row r="198" spans="1:20">
      <c r="A198" s="20" t="s">
        <v>365</v>
      </c>
      <c r="B198" s="31" t="s">
        <v>366</v>
      </c>
      <c r="C198" s="11"/>
      <c r="D198" s="11">
        <f t="shared" si="96"/>
        <v>0</v>
      </c>
      <c r="E198" s="11"/>
      <c r="F198" s="11">
        <f t="shared" si="97"/>
        <v>0</v>
      </c>
      <c r="G198" s="11"/>
      <c r="H198" s="11">
        <f t="shared" si="98"/>
        <v>0</v>
      </c>
      <c r="I198" s="11"/>
      <c r="J198" s="11">
        <f t="shared" si="99"/>
        <v>0</v>
      </c>
      <c r="K198" s="11">
        <v>1</v>
      </c>
      <c r="L198" s="11">
        <f t="shared" si="100"/>
        <v>7900</v>
      </c>
      <c r="M198" s="11"/>
      <c r="N198" s="11">
        <f t="shared" si="101"/>
        <v>0</v>
      </c>
      <c r="O198" s="11">
        <f t="shared" si="102"/>
        <v>7900</v>
      </c>
      <c r="P198" s="11">
        <f t="shared" si="103"/>
        <v>0</v>
      </c>
      <c r="Q198" s="11">
        <f t="shared" si="104"/>
        <v>0</v>
      </c>
      <c r="R198" s="11"/>
      <c r="S198" s="11">
        <f t="shared" si="105"/>
        <v>0</v>
      </c>
      <c r="T198" s="11">
        <f t="shared" si="106"/>
        <v>0</v>
      </c>
    </row>
    <row r="199" spans="1:20">
      <c r="A199" s="9" t="s">
        <v>367</v>
      </c>
      <c r="B199" s="31" t="s">
        <v>368</v>
      </c>
      <c r="C199" s="11"/>
      <c r="D199" s="11">
        <f t="shared" si="96"/>
        <v>0</v>
      </c>
      <c r="E199" s="11"/>
      <c r="F199" s="11">
        <f t="shared" si="97"/>
        <v>0</v>
      </c>
      <c r="G199" s="11"/>
      <c r="H199" s="11">
        <f t="shared" si="98"/>
        <v>0</v>
      </c>
      <c r="I199" s="11"/>
      <c r="J199" s="11">
        <f t="shared" si="99"/>
        <v>0</v>
      </c>
      <c r="K199" s="11"/>
      <c r="L199" s="11">
        <f t="shared" si="100"/>
        <v>0</v>
      </c>
      <c r="M199" s="11"/>
      <c r="N199" s="11">
        <f t="shared" si="101"/>
        <v>0</v>
      </c>
      <c r="O199" s="11">
        <f t="shared" si="102"/>
        <v>0</v>
      </c>
      <c r="P199" s="11">
        <f t="shared" si="103"/>
        <v>0</v>
      </c>
      <c r="Q199" s="11">
        <f t="shared" si="104"/>
        <v>0</v>
      </c>
      <c r="R199" s="11"/>
      <c r="S199" s="11">
        <f t="shared" si="105"/>
        <v>0</v>
      </c>
      <c r="T199" s="11">
        <f t="shared" si="106"/>
        <v>0</v>
      </c>
    </row>
    <row r="200" spans="1:20">
      <c r="A200" s="20" t="s">
        <v>369</v>
      </c>
      <c r="B200" s="31" t="s">
        <v>370</v>
      </c>
      <c r="C200" s="11"/>
      <c r="D200" s="11">
        <f t="shared" si="96"/>
        <v>0</v>
      </c>
      <c r="E200" s="11"/>
      <c r="F200" s="11">
        <f t="shared" si="97"/>
        <v>0</v>
      </c>
      <c r="G200" s="11"/>
      <c r="H200" s="11">
        <f t="shared" si="98"/>
        <v>0</v>
      </c>
      <c r="I200" s="11"/>
      <c r="J200" s="11">
        <f t="shared" si="99"/>
        <v>0</v>
      </c>
      <c r="K200" s="11"/>
      <c r="L200" s="11">
        <f t="shared" si="100"/>
        <v>0</v>
      </c>
      <c r="M200" s="11"/>
      <c r="N200" s="11">
        <f t="shared" si="101"/>
        <v>0</v>
      </c>
      <c r="O200" s="11">
        <f t="shared" si="102"/>
        <v>0</v>
      </c>
      <c r="P200" s="11">
        <f t="shared" si="103"/>
        <v>0</v>
      </c>
      <c r="Q200" s="11">
        <f t="shared" si="104"/>
        <v>0</v>
      </c>
      <c r="R200" s="11"/>
      <c r="S200" s="11">
        <f t="shared" si="105"/>
        <v>0</v>
      </c>
      <c r="T200" s="11">
        <f t="shared" si="106"/>
        <v>0</v>
      </c>
    </row>
    <row r="201" spans="1:20">
      <c r="A201" s="9" t="s">
        <v>371</v>
      </c>
      <c r="B201" s="31" t="s">
        <v>372</v>
      </c>
      <c r="C201" s="11"/>
      <c r="D201" s="11">
        <f t="shared" si="96"/>
        <v>0</v>
      </c>
      <c r="E201" s="11"/>
      <c r="F201" s="11">
        <f t="shared" si="97"/>
        <v>0</v>
      </c>
      <c r="G201" s="11"/>
      <c r="H201" s="11">
        <f t="shared" si="98"/>
        <v>0</v>
      </c>
      <c r="I201" s="11"/>
      <c r="J201" s="11">
        <f t="shared" si="99"/>
        <v>0</v>
      </c>
      <c r="K201" s="11"/>
      <c r="L201" s="11">
        <f t="shared" si="100"/>
        <v>0</v>
      </c>
      <c r="M201" s="11"/>
      <c r="N201" s="11">
        <f t="shared" si="101"/>
        <v>0</v>
      </c>
      <c r="O201" s="11">
        <f t="shared" si="102"/>
        <v>0</v>
      </c>
      <c r="P201" s="11">
        <f t="shared" si="103"/>
        <v>0</v>
      </c>
      <c r="Q201" s="11">
        <f t="shared" si="104"/>
        <v>0</v>
      </c>
      <c r="R201" s="11"/>
      <c r="S201" s="11">
        <f t="shared" si="105"/>
        <v>0</v>
      </c>
      <c r="T201" s="11">
        <f t="shared" si="106"/>
        <v>0</v>
      </c>
    </row>
    <row r="202" spans="1:20">
      <c r="A202" s="20" t="s">
        <v>373</v>
      </c>
      <c r="B202" s="31" t="s">
        <v>374</v>
      </c>
      <c r="C202" s="11"/>
      <c r="D202" s="11">
        <f t="shared" si="96"/>
        <v>0</v>
      </c>
      <c r="E202" s="11"/>
      <c r="F202" s="11">
        <f t="shared" si="97"/>
        <v>0</v>
      </c>
      <c r="G202" s="11"/>
      <c r="H202" s="11">
        <f t="shared" si="98"/>
        <v>0</v>
      </c>
      <c r="I202" s="11"/>
      <c r="J202" s="11">
        <f t="shared" si="99"/>
        <v>0</v>
      </c>
      <c r="K202" s="11"/>
      <c r="L202" s="11">
        <f t="shared" si="100"/>
        <v>0</v>
      </c>
      <c r="M202" s="11"/>
      <c r="N202" s="11">
        <f t="shared" si="101"/>
        <v>0</v>
      </c>
      <c r="O202" s="11">
        <f t="shared" si="102"/>
        <v>0</v>
      </c>
      <c r="P202" s="11">
        <f t="shared" si="103"/>
        <v>0</v>
      </c>
      <c r="Q202" s="11">
        <f t="shared" si="104"/>
        <v>0</v>
      </c>
      <c r="R202" s="11"/>
      <c r="S202" s="11">
        <f t="shared" si="105"/>
        <v>0</v>
      </c>
      <c r="T202" s="11">
        <f t="shared" si="106"/>
        <v>0</v>
      </c>
    </row>
    <row r="203" spans="1:20">
      <c r="A203" s="9" t="s">
        <v>375</v>
      </c>
      <c r="B203" s="31" t="s">
        <v>376</v>
      </c>
      <c r="C203" s="11"/>
      <c r="D203" s="11">
        <f t="shared" si="96"/>
        <v>0</v>
      </c>
      <c r="E203" s="11">
        <v>5</v>
      </c>
      <c r="F203" s="11">
        <f t="shared" si="97"/>
        <v>80000</v>
      </c>
      <c r="G203" s="11">
        <v>1</v>
      </c>
      <c r="H203" s="11">
        <f t="shared" si="98"/>
        <v>16000</v>
      </c>
      <c r="I203" s="11"/>
      <c r="J203" s="11">
        <f t="shared" si="99"/>
        <v>0</v>
      </c>
      <c r="K203" s="11"/>
      <c r="L203" s="11">
        <f t="shared" si="100"/>
        <v>0</v>
      </c>
      <c r="M203" s="11"/>
      <c r="N203" s="11">
        <f t="shared" si="101"/>
        <v>0</v>
      </c>
      <c r="O203" s="11">
        <f t="shared" si="102"/>
        <v>96000</v>
      </c>
      <c r="P203" s="11">
        <f t="shared" si="103"/>
        <v>6</v>
      </c>
      <c r="Q203" s="11">
        <f t="shared" si="104"/>
        <v>22800</v>
      </c>
      <c r="R203" s="11"/>
      <c r="S203" s="11">
        <f t="shared" si="105"/>
        <v>0</v>
      </c>
      <c r="T203" s="11">
        <f t="shared" si="106"/>
        <v>22800</v>
      </c>
    </row>
    <row r="204" spans="1:20">
      <c r="A204" s="20" t="s">
        <v>377</v>
      </c>
      <c r="B204" s="31" t="s">
        <v>378</v>
      </c>
      <c r="C204" s="11"/>
      <c r="D204" s="11">
        <f t="shared" si="96"/>
        <v>0</v>
      </c>
      <c r="E204" s="11"/>
      <c r="F204" s="11">
        <f t="shared" si="97"/>
        <v>0</v>
      </c>
      <c r="G204" s="11"/>
      <c r="H204" s="11">
        <f t="shared" si="98"/>
        <v>0</v>
      </c>
      <c r="I204" s="11"/>
      <c r="J204" s="11">
        <f t="shared" si="99"/>
        <v>0</v>
      </c>
      <c r="K204" s="11"/>
      <c r="L204" s="11">
        <f t="shared" si="100"/>
        <v>0</v>
      </c>
      <c r="M204" s="11"/>
      <c r="N204" s="11">
        <f t="shared" si="101"/>
        <v>0</v>
      </c>
      <c r="O204" s="11">
        <f t="shared" si="102"/>
        <v>0</v>
      </c>
      <c r="P204" s="11">
        <f t="shared" si="103"/>
        <v>0</v>
      </c>
      <c r="Q204" s="11">
        <f t="shared" si="104"/>
        <v>0</v>
      </c>
      <c r="R204" s="11"/>
      <c r="S204" s="11">
        <f t="shared" si="105"/>
        <v>0</v>
      </c>
      <c r="T204" s="11">
        <f t="shared" si="106"/>
        <v>0</v>
      </c>
    </row>
    <row r="205" spans="1:20">
      <c r="A205" s="9" t="s">
        <v>379</v>
      </c>
      <c r="B205" s="31" t="s">
        <v>380</v>
      </c>
      <c r="C205" s="11"/>
      <c r="D205" s="11">
        <f t="shared" si="96"/>
        <v>0</v>
      </c>
      <c r="E205" s="11"/>
      <c r="F205" s="11">
        <f t="shared" si="97"/>
        <v>0</v>
      </c>
      <c r="G205" s="11"/>
      <c r="H205" s="11">
        <f t="shared" si="98"/>
        <v>0</v>
      </c>
      <c r="I205" s="11"/>
      <c r="J205" s="11">
        <f t="shared" si="99"/>
        <v>0</v>
      </c>
      <c r="K205" s="11"/>
      <c r="L205" s="11">
        <f t="shared" si="100"/>
        <v>0</v>
      </c>
      <c r="M205" s="11"/>
      <c r="N205" s="11">
        <f t="shared" si="101"/>
        <v>0</v>
      </c>
      <c r="O205" s="11">
        <f t="shared" si="102"/>
        <v>0</v>
      </c>
      <c r="P205" s="11">
        <f t="shared" si="103"/>
        <v>0</v>
      </c>
      <c r="Q205" s="11">
        <f t="shared" si="104"/>
        <v>0</v>
      </c>
      <c r="R205" s="11"/>
      <c r="S205" s="11">
        <f t="shared" si="105"/>
        <v>0</v>
      </c>
      <c r="T205" s="11">
        <f t="shared" si="106"/>
        <v>0</v>
      </c>
    </row>
    <row r="206" spans="1:20">
      <c r="A206" s="20" t="s">
        <v>381</v>
      </c>
      <c r="B206" s="31" t="s">
        <v>382</v>
      </c>
      <c r="C206" s="11"/>
      <c r="D206" s="11">
        <f t="shared" si="96"/>
        <v>0</v>
      </c>
      <c r="E206" s="11"/>
      <c r="F206" s="11">
        <f t="shared" si="97"/>
        <v>0</v>
      </c>
      <c r="G206" s="11"/>
      <c r="H206" s="11">
        <f t="shared" si="98"/>
        <v>0</v>
      </c>
      <c r="I206" s="11"/>
      <c r="J206" s="11">
        <f t="shared" si="99"/>
        <v>0</v>
      </c>
      <c r="K206" s="11"/>
      <c r="L206" s="11">
        <f t="shared" si="100"/>
        <v>0</v>
      </c>
      <c r="M206" s="11"/>
      <c r="N206" s="11">
        <f t="shared" si="101"/>
        <v>0</v>
      </c>
      <c r="O206" s="11">
        <f t="shared" si="102"/>
        <v>0</v>
      </c>
      <c r="P206" s="11">
        <f t="shared" si="103"/>
        <v>0</v>
      </c>
      <c r="Q206" s="11">
        <f t="shared" si="104"/>
        <v>0</v>
      </c>
      <c r="R206" s="11"/>
      <c r="S206" s="11">
        <f t="shared" si="105"/>
        <v>0</v>
      </c>
      <c r="T206" s="11">
        <f t="shared" si="106"/>
        <v>0</v>
      </c>
    </row>
    <row r="207" spans="1:20">
      <c r="A207" s="147" t="s">
        <v>61</v>
      </c>
      <c r="B207" s="147"/>
      <c r="C207" s="15">
        <f t="shared" ref="C207:K207" si="107">SUM(C197:C206)</f>
        <v>0</v>
      </c>
      <c r="D207" s="15">
        <f t="shared" si="107"/>
        <v>0</v>
      </c>
      <c r="E207" s="15">
        <f t="shared" si="107"/>
        <v>5</v>
      </c>
      <c r="F207" s="15">
        <f t="shared" si="107"/>
        <v>80000</v>
      </c>
      <c r="G207" s="15">
        <f t="shared" si="107"/>
        <v>1</v>
      </c>
      <c r="H207" s="15">
        <f t="shared" si="107"/>
        <v>16000</v>
      </c>
      <c r="I207" s="15">
        <f t="shared" si="107"/>
        <v>0</v>
      </c>
      <c r="J207" s="15">
        <f t="shared" si="107"/>
        <v>0</v>
      </c>
      <c r="K207" s="15">
        <f t="shared" si="107"/>
        <v>2</v>
      </c>
      <c r="L207" s="15">
        <f t="shared" ref="L207:P207" si="108">SUM(L197:L206)</f>
        <v>15800</v>
      </c>
      <c r="M207" s="15">
        <f t="shared" si="108"/>
        <v>0</v>
      </c>
      <c r="N207" s="15">
        <f t="shared" si="108"/>
        <v>0</v>
      </c>
      <c r="O207" s="15">
        <f t="shared" si="108"/>
        <v>111800</v>
      </c>
      <c r="P207" s="15">
        <f t="shared" si="108"/>
        <v>6</v>
      </c>
      <c r="Q207" s="15">
        <f>SUM(Q197:Q206)</f>
        <v>22800</v>
      </c>
      <c r="R207" s="15">
        <f t="shared" ref="R207" si="109">SUM(R197:R206)</f>
        <v>0</v>
      </c>
      <c r="S207" s="15">
        <f>SUM(S197:S206)</f>
        <v>0</v>
      </c>
      <c r="T207" s="15">
        <f>SUM(T197:T206)</f>
        <v>22800</v>
      </c>
    </row>
    <row r="208" spans="1:20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>
      <c r="A210" s="18" t="s">
        <v>383</v>
      </c>
      <c r="B210" s="18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</row>
    <row r="211" spans="1:20">
      <c r="A211" s="20" t="s">
        <v>384</v>
      </c>
      <c r="B211" s="32" t="s">
        <v>385</v>
      </c>
      <c r="C211" s="11"/>
      <c r="D211" s="11">
        <f t="shared" ref="D211:D219" si="110">C211*130000</f>
        <v>0</v>
      </c>
      <c r="E211" s="11"/>
      <c r="F211" s="11">
        <f t="shared" ref="F211:F219" si="111">E211*16000</f>
        <v>0</v>
      </c>
      <c r="G211" s="11"/>
      <c r="H211" s="11">
        <f t="shared" ref="H211:H219" si="112">G211*16000</f>
        <v>0</v>
      </c>
      <c r="I211" s="11"/>
      <c r="J211" s="11">
        <f t="shared" ref="J211:J219" si="113">I211*19000</f>
        <v>0</v>
      </c>
      <c r="K211" s="11"/>
      <c r="L211" s="11">
        <f t="shared" ref="L211:L219" si="114">K211*7900</f>
        <v>0</v>
      </c>
      <c r="M211" s="11"/>
      <c r="N211" s="11">
        <f t="shared" ref="N211:N219" si="115">M211*2800</f>
        <v>0</v>
      </c>
      <c r="O211" s="11">
        <f t="shared" ref="O211:O219" si="116">D211+F211+H211+J211+L211+N211</f>
        <v>0</v>
      </c>
      <c r="P211" s="11">
        <f t="shared" ref="P211:P219" si="117">E211+G211</f>
        <v>0</v>
      </c>
      <c r="Q211" s="11">
        <f t="shared" ref="Q211:Q219" si="118">P211*3800</f>
        <v>0</v>
      </c>
      <c r="R211" s="11"/>
      <c r="S211" s="11">
        <f t="shared" ref="S211:S219" si="119">R211*24000</f>
        <v>0</v>
      </c>
      <c r="T211" s="11">
        <f t="shared" ref="T211:T219" si="120">Q211+S211</f>
        <v>0</v>
      </c>
    </row>
    <row r="212" spans="1:20">
      <c r="A212" s="20" t="s">
        <v>386</v>
      </c>
      <c r="B212" s="32" t="s">
        <v>387</v>
      </c>
      <c r="C212" s="11"/>
      <c r="D212" s="11">
        <f t="shared" si="110"/>
        <v>0</v>
      </c>
      <c r="E212" s="11"/>
      <c r="F212" s="11">
        <f t="shared" si="111"/>
        <v>0</v>
      </c>
      <c r="G212" s="11"/>
      <c r="H212" s="11">
        <f t="shared" si="112"/>
        <v>0</v>
      </c>
      <c r="I212" s="11"/>
      <c r="J212" s="11">
        <f t="shared" si="113"/>
        <v>0</v>
      </c>
      <c r="K212" s="11"/>
      <c r="L212" s="11">
        <f t="shared" si="114"/>
        <v>0</v>
      </c>
      <c r="M212" s="11"/>
      <c r="N212" s="11">
        <f t="shared" si="115"/>
        <v>0</v>
      </c>
      <c r="O212" s="11">
        <f t="shared" si="116"/>
        <v>0</v>
      </c>
      <c r="P212" s="11">
        <f t="shared" si="117"/>
        <v>0</v>
      </c>
      <c r="Q212" s="11">
        <f t="shared" si="118"/>
        <v>0</v>
      </c>
      <c r="R212" s="11"/>
      <c r="S212" s="11">
        <f t="shared" si="119"/>
        <v>0</v>
      </c>
      <c r="T212" s="11">
        <f t="shared" si="120"/>
        <v>0</v>
      </c>
    </row>
    <row r="213" spans="1:20">
      <c r="A213" s="20" t="s">
        <v>388</v>
      </c>
      <c r="B213" s="32" t="s">
        <v>389</v>
      </c>
      <c r="C213" s="11"/>
      <c r="D213" s="11">
        <f t="shared" si="110"/>
        <v>0</v>
      </c>
      <c r="E213" s="11"/>
      <c r="F213" s="11">
        <f t="shared" si="111"/>
        <v>0</v>
      </c>
      <c r="G213" s="11"/>
      <c r="H213" s="11">
        <f t="shared" si="112"/>
        <v>0</v>
      </c>
      <c r="I213" s="11"/>
      <c r="J213" s="11">
        <f t="shared" si="113"/>
        <v>0</v>
      </c>
      <c r="K213" s="11"/>
      <c r="L213" s="11">
        <f t="shared" si="114"/>
        <v>0</v>
      </c>
      <c r="M213" s="11"/>
      <c r="N213" s="11">
        <f t="shared" si="115"/>
        <v>0</v>
      </c>
      <c r="O213" s="11">
        <f t="shared" si="116"/>
        <v>0</v>
      </c>
      <c r="P213" s="11">
        <f t="shared" si="117"/>
        <v>0</v>
      </c>
      <c r="Q213" s="11">
        <f t="shared" si="118"/>
        <v>0</v>
      </c>
      <c r="R213" s="11"/>
      <c r="S213" s="11">
        <f t="shared" si="119"/>
        <v>0</v>
      </c>
      <c r="T213" s="11">
        <f t="shared" si="120"/>
        <v>0</v>
      </c>
    </row>
    <row r="214" spans="1:20">
      <c r="A214" s="20" t="s">
        <v>390</v>
      </c>
      <c r="B214" s="32" t="s">
        <v>391</v>
      </c>
      <c r="C214" s="11"/>
      <c r="D214" s="11">
        <f t="shared" si="110"/>
        <v>0</v>
      </c>
      <c r="E214" s="11"/>
      <c r="F214" s="11">
        <f t="shared" si="111"/>
        <v>0</v>
      </c>
      <c r="G214" s="11"/>
      <c r="H214" s="11">
        <f t="shared" si="112"/>
        <v>0</v>
      </c>
      <c r="I214" s="11"/>
      <c r="J214" s="11">
        <f t="shared" si="113"/>
        <v>0</v>
      </c>
      <c r="K214" s="11"/>
      <c r="L214" s="11">
        <f t="shared" si="114"/>
        <v>0</v>
      </c>
      <c r="M214" s="11"/>
      <c r="N214" s="11">
        <f t="shared" si="115"/>
        <v>0</v>
      </c>
      <c r="O214" s="11">
        <f t="shared" si="116"/>
        <v>0</v>
      </c>
      <c r="P214" s="11">
        <f t="shared" si="117"/>
        <v>0</v>
      </c>
      <c r="Q214" s="11">
        <f t="shared" si="118"/>
        <v>0</v>
      </c>
      <c r="R214" s="11"/>
      <c r="S214" s="11">
        <f t="shared" si="119"/>
        <v>0</v>
      </c>
      <c r="T214" s="11">
        <f t="shared" si="120"/>
        <v>0</v>
      </c>
    </row>
    <row r="215" spans="1:20">
      <c r="A215" s="20" t="s">
        <v>392</v>
      </c>
      <c r="B215" s="32" t="s">
        <v>393</v>
      </c>
      <c r="C215" s="11"/>
      <c r="D215" s="11">
        <f t="shared" si="110"/>
        <v>0</v>
      </c>
      <c r="E215" s="11"/>
      <c r="F215" s="11">
        <f t="shared" si="111"/>
        <v>0</v>
      </c>
      <c r="G215" s="11"/>
      <c r="H215" s="11">
        <f t="shared" si="112"/>
        <v>0</v>
      </c>
      <c r="I215" s="11"/>
      <c r="J215" s="11">
        <f t="shared" si="113"/>
        <v>0</v>
      </c>
      <c r="K215" s="11"/>
      <c r="L215" s="11">
        <f t="shared" si="114"/>
        <v>0</v>
      </c>
      <c r="M215" s="11"/>
      <c r="N215" s="11">
        <f t="shared" si="115"/>
        <v>0</v>
      </c>
      <c r="O215" s="11">
        <f t="shared" si="116"/>
        <v>0</v>
      </c>
      <c r="P215" s="11">
        <f t="shared" si="117"/>
        <v>0</v>
      </c>
      <c r="Q215" s="11">
        <f t="shared" si="118"/>
        <v>0</v>
      </c>
      <c r="R215" s="11"/>
      <c r="S215" s="11">
        <f t="shared" si="119"/>
        <v>0</v>
      </c>
      <c r="T215" s="11">
        <f t="shared" si="120"/>
        <v>0</v>
      </c>
    </row>
    <row r="216" spans="1:20">
      <c r="A216" s="20" t="s">
        <v>394</v>
      </c>
      <c r="B216" s="32" t="s">
        <v>395</v>
      </c>
      <c r="C216" s="11"/>
      <c r="D216" s="11">
        <f t="shared" si="110"/>
        <v>0</v>
      </c>
      <c r="E216" s="11"/>
      <c r="F216" s="11">
        <f t="shared" si="111"/>
        <v>0</v>
      </c>
      <c r="G216" s="11"/>
      <c r="H216" s="11">
        <f t="shared" si="112"/>
        <v>0</v>
      </c>
      <c r="I216" s="11"/>
      <c r="J216" s="11">
        <f t="shared" si="113"/>
        <v>0</v>
      </c>
      <c r="K216" s="11"/>
      <c r="L216" s="11">
        <f t="shared" si="114"/>
        <v>0</v>
      </c>
      <c r="M216" s="11"/>
      <c r="N216" s="11">
        <f t="shared" si="115"/>
        <v>0</v>
      </c>
      <c r="O216" s="11">
        <f t="shared" si="116"/>
        <v>0</v>
      </c>
      <c r="P216" s="11">
        <f t="shared" si="117"/>
        <v>0</v>
      </c>
      <c r="Q216" s="11">
        <f t="shared" si="118"/>
        <v>0</v>
      </c>
      <c r="R216" s="11"/>
      <c r="S216" s="11">
        <f t="shared" si="119"/>
        <v>0</v>
      </c>
      <c r="T216" s="11">
        <f t="shared" si="120"/>
        <v>0</v>
      </c>
    </row>
    <row r="217" spans="1:20">
      <c r="A217" s="20" t="s">
        <v>396</v>
      </c>
      <c r="B217" s="32" t="s">
        <v>397</v>
      </c>
      <c r="C217" s="11"/>
      <c r="D217" s="11">
        <f t="shared" si="110"/>
        <v>0</v>
      </c>
      <c r="E217" s="11"/>
      <c r="F217" s="11">
        <f t="shared" si="111"/>
        <v>0</v>
      </c>
      <c r="G217" s="11"/>
      <c r="H217" s="11">
        <f t="shared" si="112"/>
        <v>0</v>
      </c>
      <c r="I217" s="11"/>
      <c r="J217" s="11">
        <f t="shared" si="113"/>
        <v>0</v>
      </c>
      <c r="K217" s="11"/>
      <c r="L217" s="11">
        <f t="shared" si="114"/>
        <v>0</v>
      </c>
      <c r="M217" s="11"/>
      <c r="N217" s="11">
        <f t="shared" si="115"/>
        <v>0</v>
      </c>
      <c r="O217" s="11">
        <f t="shared" si="116"/>
        <v>0</v>
      </c>
      <c r="P217" s="11">
        <f t="shared" si="117"/>
        <v>0</v>
      </c>
      <c r="Q217" s="11">
        <f t="shared" si="118"/>
        <v>0</v>
      </c>
      <c r="R217" s="11"/>
      <c r="S217" s="11">
        <f t="shared" si="119"/>
        <v>0</v>
      </c>
      <c r="T217" s="11">
        <f t="shared" si="120"/>
        <v>0</v>
      </c>
    </row>
    <row r="218" spans="1:20">
      <c r="A218" s="20" t="s">
        <v>398</v>
      </c>
      <c r="B218" s="33" t="s">
        <v>399</v>
      </c>
      <c r="C218" s="11"/>
      <c r="D218" s="11">
        <f t="shared" si="110"/>
        <v>0</v>
      </c>
      <c r="E218" s="11"/>
      <c r="F218" s="11">
        <f t="shared" si="111"/>
        <v>0</v>
      </c>
      <c r="G218" s="11"/>
      <c r="H218" s="11">
        <f t="shared" si="112"/>
        <v>0</v>
      </c>
      <c r="I218" s="11"/>
      <c r="J218" s="11">
        <f t="shared" si="113"/>
        <v>0</v>
      </c>
      <c r="K218" s="11">
        <v>1</v>
      </c>
      <c r="L218" s="11">
        <f t="shared" si="114"/>
        <v>7900</v>
      </c>
      <c r="M218" s="11"/>
      <c r="N218" s="11">
        <f t="shared" si="115"/>
        <v>0</v>
      </c>
      <c r="O218" s="11">
        <f t="shared" si="116"/>
        <v>7900</v>
      </c>
      <c r="P218" s="11">
        <f t="shared" si="117"/>
        <v>0</v>
      </c>
      <c r="Q218" s="11">
        <f t="shared" si="118"/>
        <v>0</v>
      </c>
      <c r="R218" s="11"/>
      <c r="S218" s="11">
        <f t="shared" si="119"/>
        <v>0</v>
      </c>
      <c r="T218" s="11">
        <f t="shared" si="120"/>
        <v>0</v>
      </c>
    </row>
    <row r="219" spans="1:20">
      <c r="A219" s="20" t="s">
        <v>400</v>
      </c>
      <c r="B219" s="32" t="s">
        <v>401</v>
      </c>
      <c r="C219" s="11"/>
      <c r="D219" s="11">
        <f t="shared" si="110"/>
        <v>0</v>
      </c>
      <c r="E219" s="11"/>
      <c r="F219" s="11">
        <f t="shared" si="111"/>
        <v>0</v>
      </c>
      <c r="G219" s="11">
        <v>1</v>
      </c>
      <c r="H219" s="11">
        <f t="shared" si="112"/>
        <v>16000</v>
      </c>
      <c r="I219" s="11"/>
      <c r="J219" s="11">
        <f t="shared" si="113"/>
        <v>0</v>
      </c>
      <c r="K219" s="11"/>
      <c r="L219" s="11">
        <f t="shared" si="114"/>
        <v>0</v>
      </c>
      <c r="M219" s="11"/>
      <c r="N219" s="11">
        <f t="shared" si="115"/>
        <v>0</v>
      </c>
      <c r="O219" s="11">
        <f t="shared" si="116"/>
        <v>16000</v>
      </c>
      <c r="P219" s="11">
        <f t="shared" si="117"/>
        <v>1</v>
      </c>
      <c r="Q219" s="11">
        <f t="shared" si="118"/>
        <v>3800</v>
      </c>
      <c r="R219" s="11"/>
      <c r="S219" s="11">
        <f t="shared" si="119"/>
        <v>0</v>
      </c>
      <c r="T219" s="11">
        <f t="shared" si="120"/>
        <v>3800</v>
      </c>
    </row>
    <row r="220" spans="1:20">
      <c r="A220" s="147" t="s">
        <v>61</v>
      </c>
      <c r="B220" s="147"/>
      <c r="C220" s="15">
        <f t="shared" ref="C220:T220" si="121">SUM(C211:C219)</f>
        <v>0</v>
      </c>
      <c r="D220" s="15">
        <f t="shared" si="121"/>
        <v>0</v>
      </c>
      <c r="E220" s="15">
        <f t="shared" si="121"/>
        <v>0</v>
      </c>
      <c r="F220" s="15">
        <f t="shared" si="121"/>
        <v>0</v>
      </c>
      <c r="G220" s="15">
        <f t="shared" si="121"/>
        <v>1</v>
      </c>
      <c r="H220" s="15">
        <f t="shared" si="121"/>
        <v>16000</v>
      </c>
      <c r="I220" s="15">
        <f t="shared" si="121"/>
        <v>0</v>
      </c>
      <c r="J220" s="15">
        <f t="shared" si="121"/>
        <v>0</v>
      </c>
      <c r="K220" s="15">
        <f t="shared" si="121"/>
        <v>1</v>
      </c>
      <c r="L220" s="15">
        <f t="shared" si="121"/>
        <v>7900</v>
      </c>
      <c r="M220" s="15">
        <f t="shared" si="121"/>
        <v>0</v>
      </c>
      <c r="N220" s="15">
        <f t="shared" si="121"/>
        <v>0</v>
      </c>
      <c r="O220" s="15">
        <f t="shared" si="121"/>
        <v>23900</v>
      </c>
      <c r="P220" s="15">
        <f t="shared" si="121"/>
        <v>1</v>
      </c>
      <c r="Q220" s="15">
        <f t="shared" si="121"/>
        <v>3800</v>
      </c>
      <c r="R220" s="15">
        <f t="shared" si="121"/>
        <v>0</v>
      </c>
      <c r="S220" s="15">
        <f t="shared" si="121"/>
        <v>0</v>
      </c>
      <c r="T220" s="15">
        <f t="shared" si="121"/>
        <v>3800</v>
      </c>
    </row>
    <row r="221" spans="1:20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>
      <c r="A223" s="18" t="s">
        <v>402</v>
      </c>
      <c r="B223" s="18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</row>
    <row r="224" spans="1:20">
      <c r="A224" s="20" t="s">
        <v>403</v>
      </c>
      <c r="B224" s="34" t="s">
        <v>404</v>
      </c>
      <c r="C224" s="11"/>
      <c r="D224" s="11">
        <f t="shared" ref="D224:D231" si="122">C224*130000</f>
        <v>0</v>
      </c>
      <c r="E224" s="11">
        <v>2</v>
      </c>
      <c r="F224" s="11">
        <f t="shared" ref="F224:F231" si="123">E224*16000</f>
        <v>32000</v>
      </c>
      <c r="G224" s="11">
        <v>1</v>
      </c>
      <c r="H224" s="11">
        <f t="shared" ref="H224:H231" si="124">G224*16000</f>
        <v>16000</v>
      </c>
      <c r="I224" s="11"/>
      <c r="J224" s="11">
        <f t="shared" ref="J224:J231" si="125">I224*19000</f>
        <v>0</v>
      </c>
      <c r="K224" s="11"/>
      <c r="L224" s="11">
        <f t="shared" ref="L224:L231" si="126">K224*7900</f>
        <v>0</v>
      </c>
      <c r="M224" s="11">
        <v>2</v>
      </c>
      <c r="N224" s="11">
        <f t="shared" ref="N224:N231" si="127">M224*2800</f>
        <v>5600</v>
      </c>
      <c r="O224" s="11">
        <f t="shared" ref="O224:O231" si="128">D224+F224+H224+J224+L224+N224</f>
        <v>53600</v>
      </c>
      <c r="P224" s="11">
        <f t="shared" ref="P224:P231" si="129">E224+G224</f>
        <v>3</v>
      </c>
      <c r="Q224" s="11">
        <f t="shared" ref="Q224:Q231" si="130">P224*3800</f>
        <v>11400</v>
      </c>
      <c r="R224" s="11"/>
      <c r="S224" s="11">
        <f t="shared" ref="S224:S231" si="131">R224*24000</f>
        <v>0</v>
      </c>
      <c r="T224" s="11">
        <f t="shared" ref="T224:T231" si="132">Q224+S224</f>
        <v>11400</v>
      </c>
    </row>
    <row r="225" spans="1:20">
      <c r="A225" s="20" t="s">
        <v>405</v>
      </c>
      <c r="B225" s="34" t="s">
        <v>406</v>
      </c>
      <c r="C225" s="11"/>
      <c r="D225" s="11">
        <f t="shared" si="122"/>
        <v>0</v>
      </c>
      <c r="E225" s="11">
        <v>1</v>
      </c>
      <c r="F225" s="11">
        <f t="shared" si="123"/>
        <v>16000</v>
      </c>
      <c r="G225" s="11"/>
      <c r="H225" s="11">
        <f t="shared" si="124"/>
        <v>0</v>
      </c>
      <c r="I225" s="11"/>
      <c r="J225" s="11">
        <f t="shared" si="125"/>
        <v>0</v>
      </c>
      <c r="K225" s="11"/>
      <c r="L225" s="11">
        <f t="shared" si="126"/>
        <v>0</v>
      </c>
      <c r="M225" s="11"/>
      <c r="N225" s="11">
        <f t="shared" si="127"/>
        <v>0</v>
      </c>
      <c r="O225" s="11">
        <f t="shared" si="128"/>
        <v>16000</v>
      </c>
      <c r="P225" s="11">
        <f t="shared" si="129"/>
        <v>1</v>
      </c>
      <c r="Q225" s="11">
        <f t="shared" si="130"/>
        <v>3800</v>
      </c>
      <c r="R225" s="11"/>
      <c r="S225" s="11">
        <f t="shared" si="131"/>
        <v>0</v>
      </c>
      <c r="T225" s="11">
        <f t="shared" si="132"/>
        <v>3800</v>
      </c>
    </row>
    <row r="226" spans="1:20">
      <c r="A226" s="20" t="s">
        <v>407</v>
      </c>
      <c r="B226" s="34" t="s">
        <v>408</v>
      </c>
      <c r="C226" s="11"/>
      <c r="D226" s="11">
        <f t="shared" si="122"/>
        <v>0</v>
      </c>
      <c r="E226" s="11">
        <v>1</v>
      </c>
      <c r="F226" s="11">
        <f t="shared" si="123"/>
        <v>16000</v>
      </c>
      <c r="G226" s="11"/>
      <c r="H226" s="11">
        <f t="shared" si="124"/>
        <v>0</v>
      </c>
      <c r="I226" s="11"/>
      <c r="J226" s="11">
        <f t="shared" si="125"/>
        <v>0</v>
      </c>
      <c r="K226" s="11"/>
      <c r="L226" s="11">
        <f t="shared" si="126"/>
        <v>0</v>
      </c>
      <c r="M226" s="11"/>
      <c r="N226" s="11">
        <f t="shared" si="127"/>
        <v>0</v>
      </c>
      <c r="O226" s="11">
        <f t="shared" si="128"/>
        <v>16000</v>
      </c>
      <c r="P226" s="11">
        <f t="shared" si="129"/>
        <v>1</v>
      </c>
      <c r="Q226" s="11">
        <f t="shared" si="130"/>
        <v>3800</v>
      </c>
      <c r="R226" s="11"/>
      <c r="S226" s="11">
        <f t="shared" si="131"/>
        <v>0</v>
      </c>
      <c r="T226" s="11">
        <f t="shared" si="132"/>
        <v>3800</v>
      </c>
    </row>
    <row r="227" spans="1:20">
      <c r="A227" s="20" t="s">
        <v>409</v>
      </c>
      <c r="B227" s="34" t="s">
        <v>410</v>
      </c>
      <c r="C227" s="11"/>
      <c r="D227" s="11">
        <f t="shared" si="122"/>
        <v>0</v>
      </c>
      <c r="E227" s="11"/>
      <c r="F227" s="11">
        <f t="shared" si="123"/>
        <v>0</v>
      </c>
      <c r="G227" s="11"/>
      <c r="H227" s="11">
        <f t="shared" si="124"/>
        <v>0</v>
      </c>
      <c r="I227" s="11"/>
      <c r="J227" s="11">
        <f t="shared" si="125"/>
        <v>0</v>
      </c>
      <c r="K227" s="11"/>
      <c r="L227" s="11">
        <f t="shared" si="126"/>
        <v>0</v>
      </c>
      <c r="M227" s="11"/>
      <c r="N227" s="11">
        <f t="shared" si="127"/>
        <v>0</v>
      </c>
      <c r="O227" s="11">
        <f t="shared" si="128"/>
        <v>0</v>
      </c>
      <c r="P227" s="11">
        <f t="shared" si="129"/>
        <v>0</v>
      </c>
      <c r="Q227" s="11">
        <f t="shared" si="130"/>
        <v>0</v>
      </c>
      <c r="R227" s="11"/>
      <c r="S227" s="11">
        <f t="shared" si="131"/>
        <v>0</v>
      </c>
      <c r="T227" s="11">
        <f t="shared" si="132"/>
        <v>0</v>
      </c>
    </row>
    <row r="228" spans="1:20">
      <c r="A228" s="20" t="s">
        <v>411</v>
      </c>
      <c r="B228" s="34" t="s">
        <v>412</v>
      </c>
      <c r="C228" s="11"/>
      <c r="D228" s="11">
        <f t="shared" si="122"/>
        <v>0</v>
      </c>
      <c r="E228" s="11"/>
      <c r="F228" s="11">
        <f t="shared" si="123"/>
        <v>0</v>
      </c>
      <c r="G228" s="11"/>
      <c r="H228" s="11">
        <f t="shared" si="124"/>
        <v>0</v>
      </c>
      <c r="I228" s="11"/>
      <c r="J228" s="11">
        <f t="shared" si="125"/>
        <v>0</v>
      </c>
      <c r="K228" s="11">
        <v>3</v>
      </c>
      <c r="L228" s="11">
        <f t="shared" si="126"/>
        <v>23700</v>
      </c>
      <c r="M228" s="11"/>
      <c r="N228" s="11">
        <f t="shared" si="127"/>
        <v>0</v>
      </c>
      <c r="O228" s="11">
        <f t="shared" si="128"/>
        <v>23700</v>
      </c>
      <c r="P228" s="11">
        <f t="shared" si="129"/>
        <v>0</v>
      </c>
      <c r="Q228" s="11">
        <f t="shared" si="130"/>
        <v>0</v>
      </c>
      <c r="R228" s="11"/>
      <c r="S228" s="11">
        <f t="shared" si="131"/>
        <v>0</v>
      </c>
      <c r="T228" s="11">
        <f t="shared" si="132"/>
        <v>0</v>
      </c>
    </row>
    <row r="229" spans="1:20">
      <c r="A229" s="20" t="s">
        <v>413</v>
      </c>
      <c r="B229" s="34" t="s">
        <v>414</v>
      </c>
      <c r="C229" s="11"/>
      <c r="D229" s="11">
        <f t="shared" si="122"/>
        <v>0</v>
      </c>
      <c r="E229" s="11"/>
      <c r="F229" s="11">
        <f t="shared" si="123"/>
        <v>0</v>
      </c>
      <c r="G229" s="11">
        <v>1</v>
      </c>
      <c r="H229" s="11">
        <f t="shared" si="124"/>
        <v>16000</v>
      </c>
      <c r="I229" s="11"/>
      <c r="J229" s="11">
        <f t="shared" si="125"/>
        <v>0</v>
      </c>
      <c r="K229" s="11">
        <v>5</v>
      </c>
      <c r="L229" s="11">
        <f t="shared" si="126"/>
        <v>39500</v>
      </c>
      <c r="M229" s="11">
        <v>3</v>
      </c>
      <c r="N229" s="11">
        <f t="shared" si="127"/>
        <v>8400</v>
      </c>
      <c r="O229" s="11">
        <f t="shared" si="128"/>
        <v>63900</v>
      </c>
      <c r="P229" s="11">
        <f t="shared" si="129"/>
        <v>1</v>
      </c>
      <c r="Q229" s="11">
        <f t="shared" si="130"/>
        <v>3800</v>
      </c>
      <c r="R229" s="11"/>
      <c r="S229" s="11">
        <f t="shared" si="131"/>
        <v>0</v>
      </c>
      <c r="T229" s="11">
        <f t="shared" si="132"/>
        <v>3800</v>
      </c>
    </row>
    <row r="230" spans="1:20">
      <c r="A230" s="20" t="s">
        <v>415</v>
      </c>
      <c r="B230" s="34" t="s">
        <v>416</v>
      </c>
      <c r="C230" s="11"/>
      <c r="D230" s="11">
        <f t="shared" si="122"/>
        <v>0</v>
      </c>
      <c r="E230" s="11"/>
      <c r="F230" s="11">
        <f t="shared" si="123"/>
        <v>0</v>
      </c>
      <c r="G230" s="11"/>
      <c r="H230" s="11">
        <f t="shared" si="124"/>
        <v>0</v>
      </c>
      <c r="I230" s="11"/>
      <c r="J230" s="11">
        <f t="shared" si="125"/>
        <v>0</v>
      </c>
      <c r="K230" s="11"/>
      <c r="L230" s="11">
        <f t="shared" si="126"/>
        <v>0</v>
      </c>
      <c r="M230" s="11"/>
      <c r="N230" s="11">
        <f t="shared" si="127"/>
        <v>0</v>
      </c>
      <c r="O230" s="11">
        <f t="shared" si="128"/>
        <v>0</v>
      </c>
      <c r="P230" s="11">
        <f t="shared" si="129"/>
        <v>0</v>
      </c>
      <c r="Q230" s="11">
        <f t="shared" si="130"/>
        <v>0</v>
      </c>
      <c r="R230" s="11"/>
      <c r="S230" s="11">
        <f t="shared" si="131"/>
        <v>0</v>
      </c>
      <c r="T230" s="11">
        <f t="shared" si="132"/>
        <v>0</v>
      </c>
    </row>
    <row r="231" spans="1:20">
      <c r="A231" s="20" t="s">
        <v>417</v>
      </c>
      <c r="B231" s="34" t="s">
        <v>418</v>
      </c>
      <c r="C231" s="11"/>
      <c r="D231" s="11">
        <f t="shared" si="122"/>
        <v>0</v>
      </c>
      <c r="E231" s="11"/>
      <c r="F231" s="11">
        <f t="shared" si="123"/>
        <v>0</v>
      </c>
      <c r="G231" s="11"/>
      <c r="H231" s="11">
        <f t="shared" si="124"/>
        <v>0</v>
      </c>
      <c r="I231" s="11"/>
      <c r="J231" s="11">
        <f t="shared" si="125"/>
        <v>0</v>
      </c>
      <c r="K231" s="11"/>
      <c r="L231" s="11">
        <f t="shared" si="126"/>
        <v>0</v>
      </c>
      <c r="M231" s="11"/>
      <c r="N231" s="11">
        <f t="shared" si="127"/>
        <v>0</v>
      </c>
      <c r="O231" s="11">
        <f t="shared" si="128"/>
        <v>0</v>
      </c>
      <c r="P231" s="11">
        <f t="shared" si="129"/>
        <v>0</v>
      </c>
      <c r="Q231" s="11">
        <f t="shared" si="130"/>
        <v>0</v>
      </c>
      <c r="R231" s="11"/>
      <c r="S231" s="11">
        <f t="shared" si="131"/>
        <v>0</v>
      </c>
      <c r="T231" s="11">
        <f t="shared" si="132"/>
        <v>0</v>
      </c>
    </row>
    <row r="232" spans="1:20">
      <c r="A232" s="147" t="s">
        <v>61</v>
      </c>
      <c r="B232" s="147"/>
      <c r="C232" s="15">
        <f t="shared" ref="C232:T232" si="133">SUM(C224:C231)</f>
        <v>0</v>
      </c>
      <c r="D232" s="15">
        <f t="shared" si="133"/>
        <v>0</v>
      </c>
      <c r="E232" s="15">
        <f t="shared" si="133"/>
        <v>4</v>
      </c>
      <c r="F232" s="15">
        <f t="shared" si="133"/>
        <v>64000</v>
      </c>
      <c r="G232" s="15">
        <f t="shared" si="133"/>
        <v>2</v>
      </c>
      <c r="H232" s="15">
        <f t="shared" si="133"/>
        <v>32000</v>
      </c>
      <c r="I232" s="15">
        <f t="shared" si="133"/>
        <v>0</v>
      </c>
      <c r="J232" s="15">
        <f t="shared" si="133"/>
        <v>0</v>
      </c>
      <c r="K232" s="15">
        <f t="shared" si="133"/>
        <v>8</v>
      </c>
      <c r="L232" s="15">
        <f t="shared" si="133"/>
        <v>63200</v>
      </c>
      <c r="M232" s="15">
        <f t="shared" si="133"/>
        <v>5</v>
      </c>
      <c r="N232" s="15">
        <f t="shared" si="133"/>
        <v>14000</v>
      </c>
      <c r="O232" s="15">
        <f t="shared" si="133"/>
        <v>173200</v>
      </c>
      <c r="P232" s="15">
        <f t="shared" si="133"/>
        <v>6</v>
      </c>
      <c r="Q232" s="15">
        <f t="shared" si="133"/>
        <v>22800</v>
      </c>
      <c r="R232" s="15">
        <f t="shared" si="133"/>
        <v>0</v>
      </c>
      <c r="S232" s="15">
        <f t="shared" si="133"/>
        <v>0</v>
      </c>
      <c r="T232" s="15">
        <f t="shared" si="133"/>
        <v>22800</v>
      </c>
    </row>
    <row r="233" spans="1:20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>
      <c r="A235" s="18" t="s">
        <v>419</v>
      </c>
      <c r="B235" s="18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</row>
    <row r="236" spans="1:20">
      <c r="A236" s="20" t="s">
        <v>420</v>
      </c>
      <c r="B236" s="35" t="s">
        <v>421</v>
      </c>
      <c r="C236" s="11"/>
      <c r="D236" s="11">
        <f t="shared" ref="D236:D264" si="134">C236*130000</f>
        <v>0</v>
      </c>
      <c r="E236" s="11"/>
      <c r="F236" s="11">
        <f t="shared" ref="F236:F264" si="135">E236*16000</f>
        <v>0</v>
      </c>
      <c r="G236" s="11"/>
      <c r="H236" s="11">
        <f t="shared" ref="H236:H264" si="136">G236*16000</f>
        <v>0</v>
      </c>
      <c r="I236" s="11"/>
      <c r="J236" s="11">
        <f t="shared" ref="J236:J264" si="137">I236*19000</f>
        <v>0</v>
      </c>
      <c r="K236" s="11"/>
      <c r="L236" s="11">
        <f t="shared" ref="L236:L264" si="138">K236*7900</f>
        <v>0</v>
      </c>
      <c r="M236" s="11"/>
      <c r="N236" s="11">
        <f t="shared" ref="N236:N264" si="139">M236*2800</f>
        <v>0</v>
      </c>
      <c r="O236" s="11">
        <f t="shared" ref="O236:O264" si="140">D236+F236+H236+J236+L236+N236</f>
        <v>0</v>
      </c>
      <c r="P236" s="11">
        <f t="shared" ref="P236:P264" si="141">E236+G236</f>
        <v>0</v>
      </c>
      <c r="Q236" s="11">
        <f t="shared" ref="Q236:Q264" si="142">P236*3800</f>
        <v>0</v>
      </c>
      <c r="R236" s="11"/>
      <c r="S236" s="11">
        <f t="shared" ref="S236:S264" si="143">R236*24000</f>
        <v>0</v>
      </c>
      <c r="T236" s="11">
        <f t="shared" ref="T236:T264" si="144">Q236+S236</f>
        <v>0</v>
      </c>
    </row>
    <row r="237" spans="1:20">
      <c r="A237" s="20" t="s">
        <v>422</v>
      </c>
      <c r="B237" s="35" t="s">
        <v>423</v>
      </c>
      <c r="C237" s="11"/>
      <c r="D237" s="11">
        <f t="shared" si="134"/>
        <v>0</v>
      </c>
      <c r="E237" s="11">
        <v>1</v>
      </c>
      <c r="F237" s="11">
        <f t="shared" si="135"/>
        <v>16000</v>
      </c>
      <c r="G237" s="11"/>
      <c r="H237" s="11">
        <f t="shared" si="136"/>
        <v>0</v>
      </c>
      <c r="I237" s="11"/>
      <c r="J237" s="11">
        <f t="shared" si="137"/>
        <v>0</v>
      </c>
      <c r="K237" s="11">
        <v>1</v>
      </c>
      <c r="L237" s="11">
        <f t="shared" si="138"/>
        <v>7900</v>
      </c>
      <c r="M237" s="11">
        <v>1</v>
      </c>
      <c r="N237" s="11">
        <f t="shared" si="139"/>
        <v>2800</v>
      </c>
      <c r="O237" s="11">
        <f t="shared" si="140"/>
        <v>26700</v>
      </c>
      <c r="P237" s="11">
        <f t="shared" si="141"/>
        <v>1</v>
      </c>
      <c r="Q237" s="11">
        <f t="shared" si="142"/>
        <v>3800</v>
      </c>
      <c r="R237" s="11"/>
      <c r="S237" s="11">
        <f t="shared" si="143"/>
        <v>0</v>
      </c>
      <c r="T237" s="11">
        <f t="shared" si="144"/>
        <v>3800</v>
      </c>
    </row>
    <row r="238" spans="1:20">
      <c r="A238" s="20" t="s">
        <v>424</v>
      </c>
      <c r="B238" s="35" t="s">
        <v>425</v>
      </c>
      <c r="C238" s="11"/>
      <c r="D238" s="11">
        <f t="shared" si="134"/>
        <v>0</v>
      </c>
      <c r="E238" s="11"/>
      <c r="F238" s="11">
        <f t="shared" si="135"/>
        <v>0</v>
      </c>
      <c r="G238" s="11"/>
      <c r="H238" s="11">
        <f t="shared" si="136"/>
        <v>0</v>
      </c>
      <c r="I238" s="11"/>
      <c r="J238" s="11">
        <f t="shared" si="137"/>
        <v>0</v>
      </c>
      <c r="K238" s="11"/>
      <c r="L238" s="11">
        <f t="shared" si="138"/>
        <v>0</v>
      </c>
      <c r="M238" s="11"/>
      <c r="N238" s="11">
        <f t="shared" si="139"/>
        <v>0</v>
      </c>
      <c r="O238" s="11">
        <f t="shared" si="140"/>
        <v>0</v>
      </c>
      <c r="P238" s="11">
        <f t="shared" si="141"/>
        <v>0</v>
      </c>
      <c r="Q238" s="11">
        <f t="shared" si="142"/>
        <v>0</v>
      </c>
      <c r="R238" s="11"/>
      <c r="S238" s="11">
        <f t="shared" si="143"/>
        <v>0</v>
      </c>
      <c r="T238" s="11">
        <f t="shared" si="144"/>
        <v>0</v>
      </c>
    </row>
    <row r="239" spans="1:20">
      <c r="A239" s="20" t="s">
        <v>426</v>
      </c>
      <c r="B239" s="36" t="s">
        <v>427</v>
      </c>
      <c r="C239" s="11"/>
      <c r="D239" s="11">
        <f t="shared" si="134"/>
        <v>0</v>
      </c>
      <c r="E239" s="11">
        <v>1</v>
      </c>
      <c r="F239" s="11">
        <f t="shared" si="135"/>
        <v>16000</v>
      </c>
      <c r="G239" s="11"/>
      <c r="H239" s="11">
        <f t="shared" si="136"/>
        <v>0</v>
      </c>
      <c r="I239" s="11"/>
      <c r="J239" s="11">
        <f t="shared" si="137"/>
        <v>0</v>
      </c>
      <c r="K239" s="11"/>
      <c r="L239" s="11">
        <f t="shared" si="138"/>
        <v>0</v>
      </c>
      <c r="M239" s="11">
        <v>1</v>
      </c>
      <c r="N239" s="11">
        <f t="shared" si="139"/>
        <v>2800</v>
      </c>
      <c r="O239" s="11">
        <f t="shared" si="140"/>
        <v>18800</v>
      </c>
      <c r="P239" s="11">
        <f t="shared" si="141"/>
        <v>1</v>
      </c>
      <c r="Q239" s="11">
        <f t="shared" si="142"/>
        <v>3800</v>
      </c>
      <c r="R239" s="11"/>
      <c r="S239" s="11">
        <f t="shared" si="143"/>
        <v>0</v>
      </c>
      <c r="T239" s="11">
        <f t="shared" si="144"/>
        <v>3800</v>
      </c>
    </row>
    <row r="240" spans="1:20">
      <c r="A240" s="20" t="s">
        <v>428</v>
      </c>
      <c r="B240" s="35" t="s">
        <v>429</v>
      </c>
      <c r="C240" s="11"/>
      <c r="D240" s="11">
        <f t="shared" si="134"/>
        <v>0</v>
      </c>
      <c r="E240" s="11">
        <v>1</v>
      </c>
      <c r="F240" s="11">
        <f t="shared" si="135"/>
        <v>16000</v>
      </c>
      <c r="G240" s="11"/>
      <c r="H240" s="11">
        <f t="shared" si="136"/>
        <v>0</v>
      </c>
      <c r="I240" s="11"/>
      <c r="J240" s="11">
        <f t="shared" si="137"/>
        <v>0</v>
      </c>
      <c r="K240" s="11">
        <v>1</v>
      </c>
      <c r="L240" s="11">
        <f t="shared" si="138"/>
        <v>7900</v>
      </c>
      <c r="M240" s="11">
        <v>1</v>
      </c>
      <c r="N240" s="11">
        <f t="shared" si="139"/>
        <v>2800</v>
      </c>
      <c r="O240" s="11">
        <f t="shared" si="140"/>
        <v>26700</v>
      </c>
      <c r="P240" s="11">
        <f t="shared" si="141"/>
        <v>1</v>
      </c>
      <c r="Q240" s="11">
        <f t="shared" si="142"/>
        <v>3800</v>
      </c>
      <c r="R240" s="11"/>
      <c r="S240" s="11">
        <f t="shared" si="143"/>
        <v>0</v>
      </c>
      <c r="T240" s="11">
        <f t="shared" si="144"/>
        <v>3800</v>
      </c>
    </row>
    <row r="241" spans="1:20">
      <c r="A241" s="20" t="s">
        <v>430</v>
      </c>
      <c r="B241" s="35" t="s">
        <v>431</v>
      </c>
      <c r="C241" s="11"/>
      <c r="D241" s="11">
        <f t="shared" si="134"/>
        <v>0</v>
      </c>
      <c r="E241" s="11"/>
      <c r="F241" s="11">
        <f t="shared" si="135"/>
        <v>0</v>
      </c>
      <c r="G241" s="11"/>
      <c r="H241" s="11">
        <f t="shared" si="136"/>
        <v>0</v>
      </c>
      <c r="I241" s="11"/>
      <c r="J241" s="11">
        <f t="shared" si="137"/>
        <v>0</v>
      </c>
      <c r="K241" s="11">
        <v>1</v>
      </c>
      <c r="L241" s="11">
        <f t="shared" si="138"/>
        <v>7900</v>
      </c>
      <c r="M241" s="11">
        <v>1</v>
      </c>
      <c r="N241" s="11">
        <f t="shared" si="139"/>
        <v>2800</v>
      </c>
      <c r="O241" s="11">
        <f t="shared" si="140"/>
        <v>10700</v>
      </c>
      <c r="P241" s="11">
        <f t="shared" si="141"/>
        <v>0</v>
      </c>
      <c r="Q241" s="11">
        <f t="shared" si="142"/>
        <v>0</v>
      </c>
      <c r="R241" s="11"/>
      <c r="S241" s="11">
        <f t="shared" si="143"/>
        <v>0</v>
      </c>
      <c r="T241" s="11">
        <f t="shared" si="144"/>
        <v>0</v>
      </c>
    </row>
    <row r="242" spans="1:20">
      <c r="A242" s="20" t="s">
        <v>432</v>
      </c>
      <c r="B242" s="35" t="s">
        <v>433</v>
      </c>
      <c r="C242" s="11"/>
      <c r="D242" s="11">
        <f t="shared" si="134"/>
        <v>0</v>
      </c>
      <c r="E242" s="11">
        <v>1</v>
      </c>
      <c r="F242" s="11">
        <f t="shared" si="135"/>
        <v>16000</v>
      </c>
      <c r="G242" s="11"/>
      <c r="H242" s="11">
        <f t="shared" si="136"/>
        <v>0</v>
      </c>
      <c r="I242" s="11"/>
      <c r="J242" s="11">
        <f t="shared" si="137"/>
        <v>0</v>
      </c>
      <c r="K242" s="11"/>
      <c r="L242" s="11">
        <f t="shared" si="138"/>
        <v>0</v>
      </c>
      <c r="M242" s="11">
        <v>1</v>
      </c>
      <c r="N242" s="11">
        <f t="shared" si="139"/>
        <v>2800</v>
      </c>
      <c r="O242" s="11">
        <f t="shared" si="140"/>
        <v>18800</v>
      </c>
      <c r="P242" s="11">
        <f t="shared" si="141"/>
        <v>1</v>
      </c>
      <c r="Q242" s="11">
        <f t="shared" si="142"/>
        <v>3800</v>
      </c>
      <c r="R242" s="11"/>
      <c r="S242" s="11">
        <f t="shared" si="143"/>
        <v>0</v>
      </c>
      <c r="T242" s="11">
        <f t="shared" si="144"/>
        <v>3800</v>
      </c>
    </row>
    <row r="243" spans="1:20">
      <c r="A243" s="20" t="s">
        <v>434</v>
      </c>
      <c r="B243" s="35" t="s">
        <v>435</v>
      </c>
      <c r="C243" s="11"/>
      <c r="D243" s="11">
        <f t="shared" si="134"/>
        <v>0</v>
      </c>
      <c r="E243" s="11">
        <v>1</v>
      </c>
      <c r="F243" s="11">
        <f t="shared" si="135"/>
        <v>16000</v>
      </c>
      <c r="G243" s="11">
        <v>1</v>
      </c>
      <c r="H243" s="11">
        <f t="shared" si="136"/>
        <v>16000</v>
      </c>
      <c r="I243" s="11"/>
      <c r="J243" s="11">
        <f t="shared" si="137"/>
        <v>0</v>
      </c>
      <c r="K243" s="11"/>
      <c r="L243" s="11">
        <f t="shared" si="138"/>
        <v>0</v>
      </c>
      <c r="M243" s="11"/>
      <c r="N243" s="11">
        <f t="shared" si="139"/>
        <v>0</v>
      </c>
      <c r="O243" s="11">
        <f t="shared" si="140"/>
        <v>32000</v>
      </c>
      <c r="P243" s="11">
        <f t="shared" si="141"/>
        <v>2</v>
      </c>
      <c r="Q243" s="11">
        <f t="shared" si="142"/>
        <v>7600</v>
      </c>
      <c r="R243" s="11"/>
      <c r="S243" s="11">
        <f t="shared" si="143"/>
        <v>0</v>
      </c>
      <c r="T243" s="11">
        <f t="shared" si="144"/>
        <v>7600</v>
      </c>
    </row>
    <row r="244" spans="1:20">
      <c r="A244" s="20" t="s">
        <v>436</v>
      </c>
      <c r="B244" s="37" t="s">
        <v>437</v>
      </c>
      <c r="C244" s="11"/>
      <c r="D244" s="11">
        <f t="shared" si="134"/>
        <v>0</v>
      </c>
      <c r="E244" s="11"/>
      <c r="F244" s="11">
        <f t="shared" si="135"/>
        <v>0</v>
      </c>
      <c r="G244" s="11"/>
      <c r="H244" s="11">
        <f t="shared" si="136"/>
        <v>0</v>
      </c>
      <c r="I244" s="11"/>
      <c r="J244" s="11">
        <f t="shared" si="137"/>
        <v>0</v>
      </c>
      <c r="K244" s="11"/>
      <c r="L244" s="11">
        <f t="shared" si="138"/>
        <v>0</v>
      </c>
      <c r="M244" s="11"/>
      <c r="N244" s="11">
        <f t="shared" si="139"/>
        <v>0</v>
      </c>
      <c r="O244" s="11">
        <f t="shared" si="140"/>
        <v>0</v>
      </c>
      <c r="P244" s="11">
        <f t="shared" si="141"/>
        <v>0</v>
      </c>
      <c r="Q244" s="11">
        <f t="shared" si="142"/>
        <v>0</v>
      </c>
      <c r="R244" s="11"/>
      <c r="S244" s="11">
        <f t="shared" si="143"/>
        <v>0</v>
      </c>
      <c r="T244" s="11">
        <f t="shared" si="144"/>
        <v>0</v>
      </c>
    </row>
    <row r="245" spans="1:20">
      <c r="A245" s="20" t="s">
        <v>438</v>
      </c>
      <c r="B245" s="37" t="s">
        <v>439</v>
      </c>
      <c r="C245" s="11"/>
      <c r="D245" s="11">
        <f t="shared" si="134"/>
        <v>0</v>
      </c>
      <c r="E245" s="11"/>
      <c r="F245" s="11">
        <f t="shared" si="135"/>
        <v>0</v>
      </c>
      <c r="G245" s="11"/>
      <c r="H245" s="11">
        <f t="shared" si="136"/>
        <v>0</v>
      </c>
      <c r="I245" s="11"/>
      <c r="J245" s="11">
        <f t="shared" si="137"/>
        <v>0</v>
      </c>
      <c r="K245" s="11"/>
      <c r="L245" s="11">
        <f t="shared" si="138"/>
        <v>0</v>
      </c>
      <c r="M245" s="11"/>
      <c r="N245" s="11">
        <f t="shared" si="139"/>
        <v>0</v>
      </c>
      <c r="O245" s="11">
        <f t="shared" si="140"/>
        <v>0</v>
      </c>
      <c r="P245" s="11">
        <f t="shared" si="141"/>
        <v>0</v>
      </c>
      <c r="Q245" s="11">
        <f t="shared" si="142"/>
        <v>0</v>
      </c>
      <c r="R245" s="11"/>
      <c r="S245" s="11">
        <f t="shared" si="143"/>
        <v>0</v>
      </c>
      <c r="T245" s="11">
        <f t="shared" si="144"/>
        <v>0</v>
      </c>
    </row>
    <row r="246" spans="1:20">
      <c r="A246" s="20" t="s">
        <v>440</v>
      </c>
      <c r="B246" s="37" t="s">
        <v>441</v>
      </c>
      <c r="C246" s="11"/>
      <c r="D246" s="11">
        <f t="shared" si="134"/>
        <v>0</v>
      </c>
      <c r="E246" s="11"/>
      <c r="F246" s="11">
        <f t="shared" si="135"/>
        <v>0</v>
      </c>
      <c r="G246" s="11"/>
      <c r="H246" s="11">
        <f t="shared" si="136"/>
        <v>0</v>
      </c>
      <c r="I246" s="11"/>
      <c r="J246" s="11">
        <f t="shared" si="137"/>
        <v>0</v>
      </c>
      <c r="K246" s="11"/>
      <c r="L246" s="11">
        <f t="shared" si="138"/>
        <v>0</v>
      </c>
      <c r="M246" s="11"/>
      <c r="N246" s="11">
        <f t="shared" si="139"/>
        <v>0</v>
      </c>
      <c r="O246" s="11">
        <f t="shared" si="140"/>
        <v>0</v>
      </c>
      <c r="P246" s="11">
        <f t="shared" si="141"/>
        <v>0</v>
      </c>
      <c r="Q246" s="11">
        <f t="shared" si="142"/>
        <v>0</v>
      </c>
      <c r="R246" s="11"/>
      <c r="S246" s="11">
        <f t="shared" si="143"/>
        <v>0</v>
      </c>
      <c r="T246" s="11">
        <f t="shared" si="144"/>
        <v>0</v>
      </c>
    </row>
    <row r="247" spans="1:20">
      <c r="A247" s="20" t="s">
        <v>442</v>
      </c>
      <c r="B247" s="37" t="s">
        <v>443</v>
      </c>
      <c r="C247" s="11"/>
      <c r="D247" s="11">
        <f t="shared" si="134"/>
        <v>0</v>
      </c>
      <c r="E247" s="11"/>
      <c r="F247" s="11">
        <f t="shared" si="135"/>
        <v>0</v>
      </c>
      <c r="G247" s="11"/>
      <c r="H247" s="11">
        <f t="shared" si="136"/>
        <v>0</v>
      </c>
      <c r="I247" s="11"/>
      <c r="J247" s="11">
        <f t="shared" si="137"/>
        <v>0</v>
      </c>
      <c r="K247" s="11"/>
      <c r="L247" s="11">
        <f t="shared" si="138"/>
        <v>0</v>
      </c>
      <c r="M247" s="11"/>
      <c r="N247" s="11">
        <f t="shared" si="139"/>
        <v>0</v>
      </c>
      <c r="O247" s="11">
        <f t="shared" si="140"/>
        <v>0</v>
      </c>
      <c r="P247" s="11">
        <f t="shared" si="141"/>
        <v>0</v>
      </c>
      <c r="Q247" s="11">
        <f t="shared" si="142"/>
        <v>0</v>
      </c>
      <c r="R247" s="11"/>
      <c r="S247" s="11">
        <f t="shared" si="143"/>
        <v>0</v>
      </c>
      <c r="T247" s="11">
        <f t="shared" si="144"/>
        <v>0</v>
      </c>
    </row>
    <row r="248" spans="1:20">
      <c r="A248" s="20" t="s">
        <v>444</v>
      </c>
      <c r="B248" s="37" t="s">
        <v>445</v>
      </c>
      <c r="C248" s="11"/>
      <c r="D248" s="11">
        <f t="shared" si="134"/>
        <v>0</v>
      </c>
      <c r="E248" s="11"/>
      <c r="F248" s="11">
        <f t="shared" si="135"/>
        <v>0</v>
      </c>
      <c r="G248" s="11"/>
      <c r="H248" s="11">
        <f t="shared" si="136"/>
        <v>0</v>
      </c>
      <c r="I248" s="11"/>
      <c r="J248" s="11">
        <f t="shared" si="137"/>
        <v>0</v>
      </c>
      <c r="K248" s="11"/>
      <c r="L248" s="11">
        <f t="shared" si="138"/>
        <v>0</v>
      </c>
      <c r="M248" s="11"/>
      <c r="N248" s="11">
        <f t="shared" si="139"/>
        <v>0</v>
      </c>
      <c r="O248" s="11">
        <f t="shared" si="140"/>
        <v>0</v>
      </c>
      <c r="P248" s="11">
        <f t="shared" si="141"/>
        <v>0</v>
      </c>
      <c r="Q248" s="11">
        <f t="shared" si="142"/>
        <v>0</v>
      </c>
      <c r="R248" s="11"/>
      <c r="S248" s="11">
        <f t="shared" si="143"/>
        <v>0</v>
      </c>
      <c r="T248" s="11">
        <f t="shared" si="144"/>
        <v>0</v>
      </c>
    </row>
    <row r="249" spans="1:20">
      <c r="A249" s="20" t="s">
        <v>446</v>
      </c>
      <c r="B249" s="37" t="s">
        <v>447</v>
      </c>
      <c r="C249" s="11"/>
      <c r="D249" s="11">
        <f t="shared" si="134"/>
        <v>0</v>
      </c>
      <c r="E249" s="11"/>
      <c r="F249" s="11">
        <f t="shared" si="135"/>
        <v>0</v>
      </c>
      <c r="G249" s="11"/>
      <c r="H249" s="11">
        <f t="shared" si="136"/>
        <v>0</v>
      </c>
      <c r="I249" s="11"/>
      <c r="J249" s="11">
        <f t="shared" si="137"/>
        <v>0</v>
      </c>
      <c r="K249" s="11"/>
      <c r="L249" s="11">
        <f t="shared" si="138"/>
        <v>0</v>
      </c>
      <c r="M249" s="11"/>
      <c r="N249" s="11">
        <f t="shared" si="139"/>
        <v>0</v>
      </c>
      <c r="O249" s="11">
        <f t="shared" si="140"/>
        <v>0</v>
      </c>
      <c r="P249" s="11">
        <f t="shared" si="141"/>
        <v>0</v>
      </c>
      <c r="Q249" s="11">
        <f t="shared" si="142"/>
        <v>0</v>
      </c>
      <c r="R249" s="11"/>
      <c r="S249" s="11">
        <f t="shared" si="143"/>
        <v>0</v>
      </c>
      <c r="T249" s="11">
        <f t="shared" si="144"/>
        <v>0</v>
      </c>
    </row>
    <row r="250" spans="1:20">
      <c r="A250" s="20" t="s">
        <v>448</v>
      </c>
      <c r="B250" s="37" t="s">
        <v>449</v>
      </c>
      <c r="C250" s="11"/>
      <c r="D250" s="11">
        <f t="shared" si="134"/>
        <v>0</v>
      </c>
      <c r="E250" s="11"/>
      <c r="F250" s="11">
        <f t="shared" si="135"/>
        <v>0</v>
      </c>
      <c r="G250" s="11"/>
      <c r="H250" s="11">
        <f t="shared" si="136"/>
        <v>0</v>
      </c>
      <c r="I250" s="11"/>
      <c r="J250" s="11">
        <f t="shared" si="137"/>
        <v>0</v>
      </c>
      <c r="K250" s="11"/>
      <c r="L250" s="11">
        <f t="shared" si="138"/>
        <v>0</v>
      </c>
      <c r="M250" s="11"/>
      <c r="N250" s="11">
        <f t="shared" si="139"/>
        <v>0</v>
      </c>
      <c r="O250" s="11">
        <f t="shared" si="140"/>
        <v>0</v>
      </c>
      <c r="P250" s="11">
        <f t="shared" si="141"/>
        <v>0</v>
      </c>
      <c r="Q250" s="11">
        <f t="shared" si="142"/>
        <v>0</v>
      </c>
      <c r="R250" s="11"/>
      <c r="S250" s="11">
        <f t="shared" si="143"/>
        <v>0</v>
      </c>
      <c r="T250" s="11">
        <f t="shared" si="144"/>
        <v>0</v>
      </c>
    </row>
    <row r="251" spans="1:20">
      <c r="A251" s="20" t="s">
        <v>450</v>
      </c>
      <c r="B251" s="37" t="s">
        <v>451</v>
      </c>
      <c r="C251" s="11"/>
      <c r="D251" s="11">
        <f t="shared" si="134"/>
        <v>0</v>
      </c>
      <c r="E251" s="11"/>
      <c r="F251" s="11">
        <f t="shared" si="135"/>
        <v>0</v>
      </c>
      <c r="G251" s="11"/>
      <c r="H251" s="11">
        <f t="shared" si="136"/>
        <v>0</v>
      </c>
      <c r="I251" s="11"/>
      <c r="J251" s="11">
        <f t="shared" si="137"/>
        <v>0</v>
      </c>
      <c r="K251" s="11"/>
      <c r="L251" s="11">
        <f t="shared" si="138"/>
        <v>0</v>
      </c>
      <c r="M251" s="11"/>
      <c r="N251" s="11">
        <f t="shared" si="139"/>
        <v>0</v>
      </c>
      <c r="O251" s="11">
        <f t="shared" si="140"/>
        <v>0</v>
      </c>
      <c r="P251" s="11">
        <f t="shared" si="141"/>
        <v>0</v>
      </c>
      <c r="Q251" s="11">
        <f t="shared" si="142"/>
        <v>0</v>
      </c>
      <c r="R251" s="11"/>
      <c r="S251" s="11">
        <f t="shared" si="143"/>
        <v>0</v>
      </c>
      <c r="T251" s="11">
        <f t="shared" si="144"/>
        <v>0</v>
      </c>
    </row>
    <row r="252" spans="1:20">
      <c r="A252" s="20" t="s">
        <v>452</v>
      </c>
      <c r="B252" s="37" t="s">
        <v>453</v>
      </c>
      <c r="C252" s="11"/>
      <c r="D252" s="11">
        <f t="shared" si="134"/>
        <v>0</v>
      </c>
      <c r="E252" s="11"/>
      <c r="F252" s="11">
        <f t="shared" si="135"/>
        <v>0</v>
      </c>
      <c r="G252" s="11"/>
      <c r="H252" s="11">
        <f t="shared" si="136"/>
        <v>0</v>
      </c>
      <c r="I252" s="11"/>
      <c r="J252" s="11">
        <f t="shared" si="137"/>
        <v>0</v>
      </c>
      <c r="K252" s="11"/>
      <c r="L252" s="11">
        <f t="shared" si="138"/>
        <v>0</v>
      </c>
      <c r="M252" s="11"/>
      <c r="N252" s="11">
        <f t="shared" si="139"/>
        <v>0</v>
      </c>
      <c r="O252" s="11">
        <f t="shared" si="140"/>
        <v>0</v>
      </c>
      <c r="P252" s="11">
        <f t="shared" si="141"/>
        <v>0</v>
      </c>
      <c r="Q252" s="11">
        <f t="shared" si="142"/>
        <v>0</v>
      </c>
      <c r="R252" s="11"/>
      <c r="S252" s="11">
        <f t="shared" si="143"/>
        <v>0</v>
      </c>
      <c r="T252" s="11">
        <f t="shared" si="144"/>
        <v>0</v>
      </c>
    </row>
    <row r="253" spans="1:20">
      <c r="A253" s="20" t="s">
        <v>454</v>
      </c>
      <c r="B253" s="37" t="s">
        <v>455</v>
      </c>
      <c r="C253" s="11"/>
      <c r="D253" s="11">
        <f t="shared" si="134"/>
        <v>0</v>
      </c>
      <c r="E253" s="11"/>
      <c r="F253" s="11">
        <f t="shared" si="135"/>
        <v>0</v>
      </c>
      <c r="G253" s="11"/>
      <c r="H253" s="11">
        <f t="shared" si="136"/>
        <v>0</v>
      </c>
      <c r="I253" s="11"/>
      <c r="J253" s="11">
        <f t="shared" si="137"/>
        <v>0</v>
      </c>
      <c r="K253" s="11"/>
      <c r="L253" s="11">
        <f t="shared" si="138"/>
        <v>0</v>
      </c>
      <c r="M253" s="11"/>
      <c r="N253" s="11">
        <f t="shared" si="139"/>
        <v>0</v>
      </c>
      <c r="O253" s="11">
        <f t="shared" si="140"/>
        <v>0</v>
      </c>
      <c r="P253" s="11">
        <f t="shared" si="141"/>
        <v>0</v>
      </c>
      <c r="Q253" s="11">
        <f t="shared" si="142"/>
        <v>0</v>
      </c>
      <c r="R253" s="11"/>
      <c r="S253" s="11">
        <f t="shared" si="143"/>
        <v>0</v>
      </c>
      <c r="T253" s="11">
        <f t="shared" si="144"/>
        <v>0</v>
      </c>
    </row>
    <row r="254" spans="1:20">
      <c r="A254" s="20" t="s">
        <v>456</v>
      </c>
      <c r="B254" s="37" t="s">
        <v>457</v>
      </c>
      <c r="C254" s="11"/>
      <c r="D254" s="11">
        <f t="shared" si="134"/>
        <v>0</v>
      </c>
      <c r="E254" s="11"/>
      <c r="F254" s="11">
        <f t="shared" si="135"/>
        <v>0</v>
      </c>
      <c r="G254" s="11"/>
      <c r="H254" s="11">
        <f t="shared" si="136"/>
        <v>0</v>
      </c>
      <c r="I254" s="11"/>
      <c r="J254" s="11">
        <f t="shared" si="137"/>
        <v>0</v>
      </c>
      <c r="K254" s="11"/>
      <c r="L254" s="11">
        <f t="shared" si="138"/>
        <v>0</v>
      </c>
      <c r="M254" s="11"/>
      <c r="N254" s="11">
        <f t="shared" si="139"/>
        <v>0</v>
      </c>
      <c r="O254" s="11">
        <f t="shared" si="140"/>
        <v>0</v>
      </c>
      <c r="P254" s="11">
        <f t="shared" si="141"/>
        <v>0</v>
      </c>
      <c r="Q254" s="11">
        <f t="shared" si="142"/>
        <v>0</v>
      </c>
      <c r="R254" s="11"/>
      <c r="S254" s="11">
        <f t="shared" si="143"/>
        <v>0</v>
      </c>
      <c r="T254" s="11">
        <f t="shared" si="144"/>
        <v>0</v>
      </c>
    </row>
    <row r="255" spans="1:20">
      <c r="A255" s="20" t="s">
        <v>458</v>
      </c>
      <c r="B255" s="37" t="s">
        <v>459</v>
      </c>
      <c r="C255" s="11"/>
      <c r="D255" s="11">
        <f t="shared" si="134"/>
        <v>0</v>
      </c>
      <c r="E255" s="11"/>
      <c r="F255" s="11">
        <f t="shared" si="135"/>
        <v>0</v>
      </c>
      <c r="G255" s="11"/>
      <c r="H255" s="11">
        <f t="shared" si="136"/>
        <v>0</v>
      </c>
      <c r="I255" s="11"/>
      <c r="J255" s="11">
        <f t="shared" si="137"/>
        <v>0</v>
      </c>
      <c r="K255" s="11"/>
      <c r="L255" s="11">
        <f t="shared" si="138"/>
        <v>0</v>
      </c>
      <c r="M255" s="11"/>
      <c r="N255" s="11">
        <f t="shared" si="139"/>
        <v>0</v>
      </c>
      <c r="O255" s="11">
        <f t="shared" si="140"/>
        <v>0</v>
      </c>
      <c r="P255" s="11">
        <f t="shared" si="141"/>
        <v>0</v>
      </c>
      <c r="Q255" s="11">
        <f t="shared" si="142"/>
        <v>0</v>
      </c>
      <c r="R255" s="11"/>
      <c r="S255" s="11">
        <f t="shared" si="143"/>
        <v>0</v>
      </c>
      <c r="T255" s="11">
        <f t="shared" si="144"/>
        <v>0</v>
      </c>
    </row>
    <row r="256" spans="1:20">
      <c r="A256" s="20" t="s">
        <v>460</v>
      </c>
      <c r="B256" s="37" t="s">
        <v>461</v>
      </c>
      <c r="C256" s="11"/>
      <c r="D256" s="11">
        <f t="shared" si="134"/>
        <v>0</v>
      </c>
      <c r="E256" s="11"/>
      <c r="F256" s="11">
        <f t="shared" si="135"/>
        <v>0</v>
      </c>
      <c r="G256" s="11"/>
      <c r="H256" s="11">
        <f t="shared" si="136"/>
        <v>0</v>
      </c>
      <c r="I256" s="11"/>
      <c r="J256" s="11">
        <f t="shared" si="137"/>
        <v>0</v>
      </c>
      <c r="K256" s="11"/>
      <c r="L256" s="11">
        <f t="shared" si="138"/>
        <v>0</v>
      </c>
      <c r="M256" s="11"/>
      <c r="N256" s="11">
        <f t="shared" si="139"/>
        <v>0</v>
      </c>
      <c r="O256" s="11">
        <f t="shared" si="140"/>
        <v>0</v>
      </c>
      <c r="P256" s="11">
        <f t="shared" si="141"/>
        <v>0</v>
      </c>
      <c r="Q256" s="11">
        <f t="shared" si="142"/>
        <v>0</v>
      </c>
      <c r="R256" s="11"/>
      <c r="S256" s="11">
        <f t="shared" si="143"/>
        <v>0</v>
      </c>
      <c r="T256" s="11">
        <f t="shared" si="144"/>
        <v>0</v>
      </c>
    </row>
    <row r="257" spans="1:20">
      <c r="A257" s="20" t="s">
        <v>462</v>
      </c>
      <c r="B257" s="37" t="s">
        <v>463</v>
      </c>
      <c r="C257" s="11"/>
      <c r="D257" s="11">
        <f t="shared" si="134"/>
        <v>0</v>
      </c>
      <c r="E257" s="11"/>
      <c r="F257" s="11">
        <f t="shared" si="135"/>
        <v>0</v>
      </c>
      <c r="G257" s="11"/>
      <c r="H257" s="11">
        <f t="shared" si="136"/>
        <v>0</v>
      </c>
      <c r="I257" s="11"/>
      <c r="J257" s="11">
        <f t="shared" si="137"/>
        <v>0</v>
      </c>
      <c r="K257" s="11"/>
      <c r="L257" s="11">
        <f t="shared" si="138"/>
        <v>0</v>
      </c>
      <c r="M257" s="11"/>
      <c r="N257" s="11">
        <f t="shared" si="139"/>
        <v>0</v>
      </c>
      <c r="O257" s="11">
        <f t="shared" si="140"/>
        <v>0</v>
      </c>
      <c r="P257" s="11">
        <f t="shared" si="141"/>
        <v>0</v>
      </c>
      <c r="Q257" s="11">
        <f t="shared" si="142"/>
        <v>0</v>
      </c>
      <c r="R257" s="11"/>
      <c r="S257" s="11">
        <f t="shared" si="143"/>
        <v>0</v>
      </c>
      <c r="T257" s="11">
        <f t="shared" si="144"/>
        <v>0</v>
      </c>
    </row>
    <row r="258" spans="1:20">
      <c r="A258" s="20" t="s">
        <v>464</v>
      </c>
      <c r="B258" s="37" t="s">
        <v>465</v>
      </c>
      <c r="C258" s="11"/>
      <c r="D258" s="11">
        <f t="shared" si="134"/>
        <v>0</v>
      </c>
      <c r="E258" s="11"/>
      <c r="F258" s="11">
        <f t="shared" si="135"/>
        <v>0</v>
      </c>
      <c r="G258" s="11"/>
      <c r="H258" s="11">
        <f t="shared" si="136"/>
        <v>0</v>
      </c>
      <c r="I258" s="11"/>
      <c r="J258" s="11">
        <f t="shared" si="137"/>
        <v>0</v>
      </c>
      <c r="K258" s="11"/>
      <c r="L258" s="11">
        <f t="shared" si="138"/>
        <v>0</v>
      </c>
      <c r="M258" s="11"/>
      <c r="N258" s="11">
        <f t="shared" si="139"/>
        <v>0</v>
      </c>
      <c r="O258" s="11">
        <f t="shared" si="140"/>
        <v>0</v>
      </c>
      <c r="P258" s="11">
        <f t="shared" si="141"/>
        <v>0</v>
      </c>
      <c r="Q258" s="11">
        <f t="shared" si="142"/>
        <v>0</v>
      </c>
      <c r="R258" s="11"/>
      <c r="S258" s="11">
        <f t="shared" si="143"/>
        <v>0</v>
      </c>
      <c r="T258" s="11">
        <f t="shared" si="144"/>
        <v>0</v>
      </c>
    </row>
    <row r="259" spans="1:20">
      <c r="A259" s="20" t="s">
        <v>466</v>
      </c>
      <c r="B259" s="37" t="s">
        <v>467</v>
      </c>
      <c r="C259" s="11"/>
      <c r="D259" s="11">
        <f t="shared" si="134"/>
        <v>0</v>
      </c>
      <c r="E259" s="11"/>
      <c r="F259" s="11">
        <f t="shared" si="135"/>
        <v>0</v>
      </c>
      <c r="G259" s="11"/>
      <c r="H259" s="11">
        <f t="shared" si="136"/>
        <v>0</v>
      </c>
      <c r="I259" s="11"/>
      <c r="J259" s="11">
        <f t="shared" si="137"/>
        <v>0</v>
      </c>
      <c r="K259" s="11"/>
      <c r="L259" s="11">
        <f t="shared" si="138"/>
        <v>0</v>
      </c>
      <c r="M259" s="11"/>
      <c r="N259" s="11">
        <f t="shared" si="139"/>
        <v>0</v>
      </c>
      <c r="O259" s="11">
        <f t="shared" si="140"/>
        <v>0</v>
      </c>
      <c r="P259" s="11">
        <f t="shared" si="141"/>
        <v>0</v>
      </c>
      <c r="Q259" s="11">
        <f t="shared" si="142"/>
        <v>0</v>
      </c>
      <c r="R259" s="11"/>
      <c r="S259" s="11">
        <f t="shared" si="143"/>
        <v>0</v>
      </c>
      <c r="T259" s="11">
        <f t="shared" si="144"/>
        <v>0</v>
      </c>
    </row>
    <row r="260" spans="1:20">
      <c r="A260" s="20" t="s">
        <v>468</v>
      </c>
      <c r="B260" s="37" t="s">
        <v>469</v>
      </c>
      <c r="C260" s="11"/>
      <c r="D260" s="11">
        <f t="shared" si="134"/>
        <v>0</v>
      </c>
      <c r="E260" s="11"/>
      <c r="F260" s="11">
        <f t="shared" si="135"/>
        <v>0</v>
      </c>
      <c r="G260" s="11"/>
      <c r="H260" s="11">
        <f t="shared" si="136"/>
        <v>0</v>
      </c>
      <c r="I260" s="11"/>
      <c r="J260" s="11">
        <f t="shared" si="137"/>
        <v>0</v>
      </c>
      <c r="K260" s="11"/>
      <c r="L260" s="11">
        <f t="shared" si="138"/>
        <v>0</v>
      </c>
      <c r="M260" s="11"/>
      <c r="N260" s="11">
        <f t="shared" si="139"/>
        <v>0</v>
      </c>
      <c r="O260" s="11">
        <f t="shared" si="140"/>
        <v>0</v>
      </c>
      <c r="P260" s="11">
        <f t="shared" si="141"/>
        <v>0</v>
      </c>
      <c r="Q260" s="11">
        <f t="shared" si="142"/>
        <v>0</v>
      </c>
      <c r="R260" s="11"/>
      <c r="S260" s="11">
        <f t="shared" si="143"/>
        <v>0</v>
      </c>
      <c r="T260" s="11">
        <f t="shared" si="144"/>
        <v>0</v>
      </c>
    </row>
    <row r="261" spans="1:20">
      <c r="A261" s="20" t="s">
        <v>470</v>
      </c>
      <c r="B261" s="37" t="s">
        <v>471</v>
      </c>
      <c r="C261" s="11"/>
      <c r="D261" s="11">
        <f t="shared" si="134"/>
        <v>0</v>
      </c>
      <c r="E261" s="11"/>
      <c r="F261" s="11">
        <f t="shared" si="135"/>
        <v>0</v>
      </c>
      <c r="G261" s="11"/>
      <c r="H261" s="11">
        <f t="shared" si="136"/>
        <v>0</v>
      </c>
      <c r="I261" s="11"/>
      <c r="J261" s="11">
        <f t="shared" si="137"/>
        <v>0</v>
      </c>
      <c r="K261" s="11"/>
      <c r="L261" s="11">
        <f t="shared" si="138"/>
        <v>0</v>
      </c>
      <c r="M261" s="11"/>
      <c r="N261" s="11">
        <f t="shared" si="139"/>
        <v>0</v>
      </c>
      <c r="O261" s="11">
        <f t="shared" si="140"/>
        <v>0</v>
      </c>
      <c r="P261" s="11">
        <f t="shared" si="141"/>
        <v>0</v>
      </c>
      <c r="Q261" s="11">
        <f t="shared" si="142"/>
        <v>0</v>
      </c>
      <c r="R261" s="11"/>
      <c r="S261" s="11">
        <f t="shared" si="143"/>
        <v>0</v>
      </c>
      <c r="T261" s="11">
        <f t="shared" si="144"/>
        <v>0</v>
      </c>
    </row>
    <row r="262" spans="1:20">
      <c r="A262" s="20" t="s">
        <v>472</v>
      </c>
      <c r="B262" s="37" t="s">
        <v>473</v>
      </c>
      <c r="C262" s="11"/>
      <c r="D262" s="11">
        <f t="shared" si="134"/>
        <v>0</v>
      </c>
      <c r="E262" s="11">
        <v>1</v>
      </c>
      <c r="F262" s="11">
        <f t="shared" si="135"/>
        <v>16000</v>
      </c>
      <c r="G262" s="11">
        <v>1</v>
      </c>
      <c r="H262" s="11">
        <f t="shared" si="136"/>
        <v>16000</v>
      </c>
      <c r="I262" s="11"/>
      <c r="J262" s="11">
        <f t="shared" si="137"/>
        <v>0</v>
      </c>
      <c r="K262" s="11">
        <v>2</v>
      </c>
      <c r="L262" s="11">
        <f t="shared" si="138"/>
        <v>15800</v>
      </c>
      <c r="M262" s="11"/>
      <c r="N262" s="11">
        <f t="shared" si="139"/>
        <v>0</v>
      </c>
      <c r="O262" s="11">
        <f t="shared" si="140"/>
        <v>47800</v>
      </c>
      <c r="P262" s="11">
        <f t="shared" si="141"/>
        <v>2</v>
      </c>
      <c r="Q262" s="11">
        <f t="shared" si="142"/>
        <v>7600</v>
      </c>
      <c r="R262" s="11"/>
      <c r="S262" s="11">
        <f t="shared" si="143"/>
        <v>0</v>
      </c>
      <c r="T262" s="11">
        <f t="shared" si="144"/>
        <v>7600</v>
      </c>
    </row>
    <row r="263" spans="1:20">
      <c r="A263" s="20" t="s">
        <v>474</v>
      </c>
      <c r="B263" s="37" t="s">
        <v>475</v>
      </c>
      <c r="C263" s="11"/>
      <c r="D263" s="11">
        <f t="shared" si="134"/>
        <v>0</v>
      </c>
      <c r="E263" s="11"/>
      <c r="F263" s="11">
        <f t="shared" si="135"/>
        <v>0</v>
      </c>
      <c r="G263" s="11"/>
      <c r="H263" s="11">
        <f t="shared" si="136"/>
        <v>0</v>
      </c>
      <c r="I263" s="11"/>
      <c r="J263" s="11">
        <f t="shared" si="137"/>
        <v>0</v>
      </c>
      <c r="K263" s="11"/>
      <c r="L263" s="11">
        <f t="shared" si="138"/>
        <v>0</v>
      </c>
      <c r="M263" s="11"/>
      <c r="N263" s="11">
        <f t="shared" si="139"/>
        <v>0</v>
      </c>
      <c r="O263" s="11">
        <f t="shared" si="140"/>
        <v>0</v>
      </c>
      <c r="P263" s="11">
        <f t="shared" si="141"/>
        <v>0</v>
      </c>
      <c r="Q263" s="11">
        <f t="shared" si="142"/>
        <v>0</v>
      </c>
      <c r="R263" s="11"/>
      <c r="S263" s="11">
        <f t="shared" si="143"/>
        <v>0</v>
      </c>
      <c r="T263" s="11">
        <f t="shared" si="144"/>
        <v>0</v>
      </c>
    </row>
    <row r="264" spans="1:20">
      <c r="A264" s="20" t="s">
        <v>476</v>
      </c>
      <c r="B264" s="37" t="s">
        <v>477</v>
      </c>
      <c r="C264" s="11"/>
      <c r="D264" s="11">
        <f t="shared" si="134"/>
        <v>0</v>
      </c>
      <c r="E264" s="11"/>
      <c r="F264" s="11">
        <f t="shared" si="135"/>
        <v>0</v>
      </c>
      <c r="G264" s="11"/>
      <c r="H264" s="11">
        <f t="shared" si="136"/>
        <v>0</v>
      </c>
      <c r="I264" s="11"/>
      <c r="J264" s="11">
        <f t="shared" si="137"/>
        <v>0</v>
      </c>
      <c r="K264" s="11"/>
      <c r="L264" s="11">
        <f t="shared" si="138"/>
        <v>0</v>
      </c>
      <c r="M264" s="11"/>
      <c r="N264" s="11">
        <f t="shared" si="139"/>
        <v>0</v>
      </c>
      <c r="O264" s="11">
        <f t="shared" si="140"/>
        <v>0</v>
      </c>
      <c r="P264" s="11">
        <f t="shared" si="141"/>
        <v>0</v>
      </c>
      <c r="Q264" s="11">
        <f t="shared" si="142"/>
        <v>0</v>
      </c>
      <c r="R264" s="11"/>
      <c r="S264" s="11">
        <f t="shared" si="143"/>
        <v>0</v>
      </c>
      <c r="T264" s="11">
        <f t="shared" si="144"/>
        <v>0</v>
      </c>
    </row>
    <row r="265" spans="1:20">
      <c r="A265" s="147" t="s">
        <v>61</v>
      </c>
      <c r="B265" s="147"/>
      <c r="C265" s="15">
        <f t="shared" ref="C265:T265" si="145">SUM(C236:C264)</f>
        <v>0</v>
      </c>
      <c r="D265" s="15">
        <f t="shared" si="145"/>
        <v>0</v>
      </c>
      <c r="E265" s="15">
        <f t="shared" si="145"/>
        <v>6</v>
      </c>
      <c r="F265" s="15">
        <f t="shared" si="145"/>
        <v>96000</v>
      </c>
      <c r="G265" s="15">
        <f t="shared" si="145"/>
        <v>2</v>
      </c>
      <c r="H265" s="15">
        <f t="shared" si="145"/>
        <v>32000</v>
      </c>
      <c r="I265" s="15">
        <f t="shared" si="145"/>
        <v>0</v>
      </c>
      <c r="J265" s="15">
        <f t="shared" si="145"/>
        <v>0</v>
      </c>
      <c r="K265" s="15">
        <f t="shared" si="145"/>
        <v>5</v>
      </c>
      <c r="L265" s="15">
        <f t="shared" si="145"/>
        <v>39500</v>
      </c>
      <c r="M265" s="15">
        <f t="shared" si="145"/>
        <v>5</v>
      </c>
      <c r="N265" s="15">
        <f t="shared" si="145"/>
        <v>14000</v>
      </c>
      <c r="O265" s="15">
        <f t="shared" si="145"/>
        <v>181500</v>
      </c>
      <c r="P265" s="15">
        <f t="shared" si="145"/>
        <v>8</v>
      </c>
      <c r="Q265" s="15">
        <f t="shared" si="145"/>
        <v>30400</v>
      </c>
      <c r="R265" s="15">
        <f t="shared" si="145"/>
        <v>0</v>
      </c>
      <c r="S265" s="15">
        <f t="shared" si="145"/>
        <v>0</v>
      </c>
      <c r="T265" s="15">
        <f t="shared" si="145"/>
        <v>30400</v>
      </c>
    </row>
    <row r="266" spans="1:20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>
      <c r="A268" s="18" t="s">
        <v>478</v>
      </c>
      <c r="B268" s="18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</row>
    <row r="269" spans="1:20">
      <c r="A269" s="20" t="s">
        <v>479</v>
      </c>
      <c r="B269" s="38" t="s">
        <v>480</v>
      </c>
      <c r="C269" s="11"/>
      <c r="D269" s="11">
        <f t="shared" ref="D269:D303" si="146">C269*130000</f>
        <v>0</v>
      </c>
      <c r="E269" s="11"/>
      <c r="F269" s="11">
        <f t="shared" ref="F269:F303" si="147">E269*16000</f>
        <v>0</v>
      </c>
      <c r="G269" s="11"/>
      <c r="H269" s="11">
        <f t="shared" ref="H269:H303" si="148">G269*16000</f>
        <v>0</v>
      </c>
      <c r="I269" s="11"/>
      <c r="J269" s="11">
        <f t="shared" ref="J269:J303" si="149">I269*19000</f>
        <v>0</v>
      </c>
      <c r="K269" s="11"/>
      <c r="L269" s="11">
        <f t="shared" ref="L269:L303" si="150">K269*7900</f>
        <v>0</v>
      </c>
      <c r="M269" s="11"/>
      <c r="N269" s="11">
        <f t="shared" ref="N269:N303" si="151">M269*2800</f>
        <v>0</v>
      </c>
      <c r="O269" s="11">
        <f t="shared" ref="O269:O303" si="152">D269+F269+H269+J269+L269+N269</f>
        <v>0</v>
      </c>
      <c r="P269" s="11">
        <f t="shared" ref="P269:P303" si="153">E269+G269</f>
        <v>0</v>
      </c>
      <c r="Q269" s="11">
        <f t="shared" ref="Q269:Q303" si="154">P269*3800</f>
        <v>0</v>
      </c>
      <c r="R269" s="11"/>
      <c r="S269" s="11">
        <f t="shared" ref="S269:S303" si="155">R269*24000</f>
        <v>0</v>
      </c>
      <c r="T269" s="11">
        <f t="shared" ref="T269:T303" si="156">Q269+S269</f>
        <v>0</v>
      </c>
    </row>
    <row r="270" spans="1:20">
      <c r="A270" s="20" t="s">
        <v>481</v>
      </c>
      <c r="B270" s="38" t="s">
        <v>482</v>
      </c>
      <c r="C270" s="11"/>
      <c r="D270" s="11">
        <f t="shared" si="146"/>
        <v>0</v>
      </c>
      <c r="E270" s="11">
        <v>1</v>
      </c>
      <c r="F270" s="11">
        <f t="shared" si="147"/>
        <v>16000</v>
      </c>
      <c r="G270" s="11"/>
      <c r="H270" s="11">
        <f t="shared" si="148"/>
        <v>0</v>
      </c>
      <c r="I270" s="11"/>
      <c r="J270" s="11">
        <f t="shared" si="149"/>
        <v>0</v>
      </c>
      <c r="K270" s="11">
        <v>1</v>
      </c>
      <c r="L270" s="11">
        <f t="shared" si="150"/>
        <v>7900</v>
      </c>
      <c r="M270" s="11">
        <v>1</v>
      </c>
      <c r="N270" s="11">
        <f t="shared" si="151"/>
        <v>2800</v>
      </c>
      <c r="O270" s="11">
        <f t="shared" si="152"/>
        <v>26700</v>
      </c>
      <c r="P270" s="11">
        <f t="shared" si="153"/>
        <v>1</v>
      </c>
      <c r="Q270" s="11">
        <f t="shared" si="154"/>
        <v>3800</v>
      </c>
      <c r="R270" s="11"/>
      <c r="S270" s="11">
        <f t="shared" si="155"/>
        <v>0</v>
      </c>
      <c r="T270" s="11">
        <f t="shared" si="156"/>
        <v>3800</v>
      </c>
    </row>
    <row r="271" spans="1:20">
      <c r="A271" s="20" t="s">
        <v>483</v>
      </c>
      <c r="B271" s="38" t="s">
        <v>484</v>
      </c>
      <c r="C271" s="11"/>
      <c r="D271" s="11">
        <f t="shared" si="146"/>
        <v>0</v>
      </c>
      <c r="E271" s="11"/>
      <c r="F271" s="11">
        <f t="shared" si="147"/>
        <v>0</v>
      </c>
      <c r="G271" s="11"/>
      <c r="H271" s="11">
        <f t="shared" si="148"/>
        <v>0</v>
      </c>
      <c r="I271" s="11"/>
      <c r="J271" s="11">
        <f t="shared" si="149"/>
        <v>0</v>
      </c>
      <c r="K271" s="11"/>
      <c r="L271" s="11">
        <f t="shared" si="150"/>
        <v>0</v>
      </c>
      <c r="M271" s="11"/>
      <c r="N271" s="11">
        <f t="shared" si="151"/>
        <v>0</v>
      </c>
      <c r="O271" s="11">
        <f t="shared" si="152"/>
        <v>0</v>
      </c>
      <c r="P271" s="11">
        <f t="shared" si="153"/>
        <v>0</v>
      </c>
      <c r="Q271" s="11">
        <f t="shared" si="154"/>
        <v>0</v>
      </c>
      <c r="R271" s="11"/>
      <c r="S271" s="11">
        <f t="shared" si="155"/>
        <v>0</v>
      </c>
      <c r="T271" s="11">
        <f t="shared" si="156"/>
        <v>0</v>
      </c>
    </row>
    <row r="272" spans="1:20">
      <c r="A272" s="20" t="s">
        <v>485</v>
      </c>
      <c r="B272" s="38" t="s">
        <v>486</v>
      </c>
      <c r="C272" s="11"/>
      <c r="D272" s="11">
        <f t="shared" si="146"/>
        <v>0</v>
      </c>
      <c r="E272" s="11"/>
      <c r="F272" s="11">
        <f t="shared" si="147"/>
        <v>0</v>
      </c>
      <c r="G272" s="11"/>
      <c r="H272" s="11">
        <f t="shared" si="148"/>
        <v>0</v>
      </c>
      <c r="I272" s="11"/>
      <c r="J272" s="11">
        <f t="shared" si="149"/>
        <v>0</v>
      </c>
      <c r="K272" s="11"/>
      <c r="L272" s="11">
        <f t="shared" si="150"/>
        <v>0</v>
      </c>
      <c r="M272" s="11">
        <v>1</v>
      </c>
      <c r="N272" s="11">
        <f t="shared" si="151"/>
        <v>2800</v>
      </c>
      <c r="O272" s="11">
        <f t="shared" si="152"/>
        <v>2800</v>
      </c>
      <c r="P272" s="11">
        <f t="shared" si="153"/>
        <v>0</v>
      </c>
      <c r="Q272" s="11">
        <f t="shared" si="154"/>
        <v>0</v>
      </c>
      <c r="R272" s="11"/>
      <c r="S272" s="11">
        <f t="shared" si="155"/>
        <v>0</v>
      </c>
      <c r="T272" s="11">
        <f t="shared" si="156"/>
        <v>0</v>
      </c>
    </row>
    <row r="273" spans="1:20">
      <c r="A273" s="20" t="s">
        <v>487</v>
      </c>
      <c r="B273" s="38" t="s">
        <v>488</v>
      </c>
      <c r="C273" s="11"/>
      <c r="D273" s="11">
        <f t="shared" si="146"/>
        <v>0</v>
      </c>
      <c r="E273" s="11">
        <v>1</v>
      </c>
      <c r="F273" s="11">
        <f t="shared" si="147"/>
        <v>16000</v>
      </c>
      <c r="G273" s="11"/>
      <c r="H273" s="11">
        <f t="shared" si="148"/>
        <v>0</v>
      </c>
      <c r="I273" s="11"/>
      <c r="J273" s="11">
        <f t="shared" si="149"/>
        <v>0</v>
      </c>
      <c r="K273" s="11"/>
      <c r="L273" s="11">
        <f t="shared" si="150"/>
        <v>0</v>
      </c>
      <c r="M273" s="11">
        <v>1</v>
      </c>
      <c r="N273" s="11">
        <f t="shared" si="151"/>
        <v>2800</v>
      </c>
      <c r="O273" s="11">
        <f t="shared" si="152"/>
        <v>18800</v>
      </c>
      <c r="P273" s="11">
        <f t="shared" si="153"/>
        <v>1</v>
      </c>
      <c r="Q273" s="11">
        <f t="shared" si="154"/>
        <v>3800</v>
      </c>
      <c r="R273" s="11"/>
      <c r="S273" s="11">
        <f t="shared" si="155"/>
        <v>0</v>
      </c>
      <c r="T273" s="11">
        <f t="shared" si="156"/>
        <v>3800</v>
      </c>
    </row>
    <row r="274" spans="1:20">
      <c r="A274" s="20" t="s">
        <v>489</v>
      </c>
      <c r="B274" s="38" t="s">
        <v>490</v>
      </c>
      <c r="C274" s="11"/>
      <c r="D274" s="11">
        <f t="shared" si="146"/>
        <v>0</v>
      </c>
      <c r="E274" s="11">
        <v>1</v>
      </c>
      <c r="F274" s="11">
        <f t="shared" si="147"/>
        <v>16000</v>
      </c>
      <c r="G274" s="11"/>
      <c r="H274" s="11">
        <f t="shared" si="148"/>
        <v>0</v>
      </c>
      <c r="I274" s="11"/>
      <c r="J274" s="11">
        <f t="shared" si="149"/>
        <v>0</v>
      </c>
      <c r="K274" s="11"/>
      <c r="L274" s="11">
        <f t="shared" si="150"/>
        <v>0</v>
      </c>
      <c r="M274" s="11"/>
      <c r="N274" s="11">
        <f t="shared" si="151"/>
        <v>0</v>
      </c>
      <c r="O274" s="11">
        <f t="shared" si="152"/>
        <v>16000</v>
      </c>
      <c r="P274" s="11">
        <f t="shared" si="153"/>
        <v>1</v>
      </c>
      <c r="Q274" s="11">
        <f t="shared" si="154"/>
        <v>3800</v>
      </c>
      <c r="R274" s="11"/>
      <c r="S274" s="11">
        <f t="shared" si="155"/>
        <v>0</v>
      </c>
      <c r="T274" s="11">
        <f t="shared" si="156"/>
        <v>3800</v>
      </c>
    </row>
    <row r="275" spans="1:20">
      <c r="A275" s="20" t="s">
        <v>491</v>
      </c>
      <c r="B275" s="38" t="s">
        <v>492</v>
      </c>
      <c r="C275" s="11"/>
      <c r="D275" s="11">
        <f t="shared" si="146"/>
        <v>0</v>
      </c>
      <c r="E275" s="11"/>
      <c r="F275" s="11">
        <f t="shared" si="147"/>
        <v>0</v>
      </c>
      <c r="G275" s="11">
        <v>1</v>
      </c>
      <c r="H275" s="11">
        <f t="shared" si="148"/>
        <v>16000</v>
      </c>
      <c r="I275" s="11"/>
      <c r="J275" s="11">
        <f t="shared" si="149"/>
        <v>0</v>
      </c>
      <c r="K275" s="11"/>
      <c r="L275" s="11">
        <f t="shared" si="150"/>
        <v>0</v>
      </c>
      <c r="M275" s="11"/>
      <c r="N275" s="11">
        <f t="shared" si="151"/>
        <v>0</v>
      </c>
      <c r="O275" s="11">
        <f t="shared" si="152"/>
        <v>16000</v>
      </c>
      <c r="P275" s="11">
        <f t="shared" si="153"/>
        <v>1</v>
      </c>
      <c r="Q275" s="11">
        <f t="shared" si="154"/>
        <v>3800</v>
      </c>
      <c r="R275" s="11"/>
      <c r="S275" s="11">
        <f t="shared" si="155"/>
        <v>0</v>
      </c>
      <c r="T275" s="11">
        <f t="shared" si="156"/>
        <v>3800</v>
      </c>
    </row>
    <row r="276" spans="1:20">
      <c r="A276" s="20" t="s">
        <v>493</v>
      </c>
      <c r="B276" s="38" t="s">
        <v>494</v>
      </c>
      <c r="C276" s="11"/>
      <c r="D276" s="11">
        <f t="shared" si="146"/>
        <v>0</v>
      </c>
      <c r="E276" s="11">
        <v>1</v>
      </c>
      <c r="F276" s="11">
        <f t="shared" si="147"/>
        <v>16000</v>
      </c>
      <c r="G276" s="11"/>
      <c r="H276" s="11">
        <f t="shared" si="148"/>
        <v>0</v>
      </c>
      <c r="I276" s="11"/>
      <c r="J276" s="11">
        <f t="shared" si="149"/>
        <v>0</v>
      </c>
      <c r="K276" s="11"/>
      <c r="L276" s="11">
        <f t="shared" si="150"/>
        <v>0</v>
      </c>
      <c r="M276" s="11">
        <v>1</v>
      </c>
      <c r="N276" s="11">
        <f t="shared" si="151"/>
        <v>2800</v>
      </c>
      <c r="O276" s="11">
        <f t="shared" si="152"/>
        <v>18800</v>
      </c>
      <c r="P276" s="11">
        <f t="shared" si="153"/>
        <v>1</v>
      </c>
      <c r="Q276" s="11">
        <f t="shared" si="154"/>
        <v>3800</v>
      </c>
      <c r="R276" s="11"/>
      <c r="S276" s="11">
        <f t="shared" si="155"/>
        <v>0</v>
      </c>
      <c r="T276" s="11">
        <f t="shared" si="156"/>
        <v>3800</v>
      </c>
    </row>
    <row r="277" spans="1:20">
      <c r="A277" s="20" t="s">
        <v>495</v>
      </c>
      <c r="B277" s="38" t="s">
        <v>496</v>
      </c>
      <c r="C277" s="11"/>
      <c r="D277" s="11">
        <f t="shared" si="146"/>
        <v>0</v>
      </c>
      <c r="E277" s="11"/>
      <c r="F277" s="11">
        <f t="shared" si="147"/>
        <v>0</v>
      </c>
      <c r="G277" s="11"/>
      <c r="H277" s="11">
        <f t="shared" si="148"/>
        <v>0</v>
      </c>
      <c r="I277" s="11"/>
      <c r="J277" s="11">
        <f t="shared" si="149"/>
        <v>0</v>
      </c>
      <c r="K277" s="11">
        <v>1</v>
      </c>
      <c r="L277" s="11">
        <f t="shared" si="150"/>
        <v>7900</v>
      </c>
      <c r="M277" s="11">
        <v>2</v>
      </c>
      <c r="N277" s="11">
        <f t="shared" si="151"/>
        <v>5600</v>
      </c>
      <c r="O277" s="11">
        <f t="shared" si="152"/>
        <v>13500</v>
      </c>
      <c r="P277" s="11">
        <f t="shared" si="153"/>
        <v>0</v>
      </c>
      <c r="Q277" s="11">
        <f t="shared" si="154"/>
        <v>0</v>
      </c>
      <c r="R277" s="11"/>
      <c r="S277" s="11">
        <f t="shared" si="155"/>
        <v>0</v>
      </c>
      <c r="T277" s="11">
        <f t="shared" si="156"/>
        <v>0</v>
      </c>
    </row>
    <row r="278" spans="1:20">
      <c r="A278" s="20" t="s">
        <v>497</v>
      </c>
      <c r="B278" s="38" t="s">
        <v>498</v>
      </c>
      <c r="C278" s="11"/>
      <c r="D278" s="11">
        <f t="shared" si="146"/>
        <v>0</v>
      </c>
      <c r="E278" s="11"/>
      <c r="F278" s="11">
        <f t="shared" si="147"/>
        <v>0</v>
      </c>
      <c r="G278" s="11"/>
      <c r="H278" s="11">
        <f t="shared" si="148"/>
        <v>0</v>
      </c>
      <c r="I278" s="11"/>
      <c r="J278" s="11">
        <f t="shared" si="149"/>
        <v>0</v>
      </c>
      <c r="K278" s="11"/>
      <c r="L278" s="11">
        <f t="shared" si="150"/>
        <v>0</v>
      </c>
      <c r="M278" s="11"/>
      <c r="N278" s="11">
        <f t="shared" si="151"/>
        <v>0</v>
      </c>
      <c r="O278" s="11">
        <f t="shared" si="152"/>
        <v>0</v>
      </c>
      <c r="P278" s="11">
        <f t="shared" si="153"/>
        <v>0</v>
      </c>
      <c r="Q278" s="11">
        <f t="shared" si="154"/>
        <v>0</v>
      </c>
      <c r="R278" s="11"/>
      <c r="S278" s="11">
        <f t="shared" si="155"/>
        <v>0</v>
      </c>
      <c r="T278" s="11">
        <f t="shared" si="156"/>
        <v>0</v>
      </c>
    </row>
    <row r="279" spans="1:20">
      <c r="A279" s="20" t="s">
        <v>499</v>
      </c>
      <c r="B279" s="38" t="s">
        <v>500</v>
      </c>
      <c r="C279" s="11"/>
      <c r="D279" s="11">
        <f t="shared" si="146"/>
        <v>0</v>
      </c>
      <c r="E279" s="11">
        <v>1</v>
      </c>
      <c r="F279" s="11">
        <f t="shared" si="147"/>
        <v>16000</v>
      </c>
      <c r="G279" s="11"/>
      <c r="H279" s="11">
        <f t="shared" si="148"/>
        <v>0</v>
      </c>
      <c r="I279" s="11"/>
      <c r="J279" s="11">
        <f t="shared" si="149"/>
        <v>0</v>
      </c>
      <c r="K279" s="11"/>
      <c r="L279" s="11">
        <f t="shared" si="150"/>
        <v>0</v>
      </c>
      <c r="M279" s="11"/>
      <c r="N279" s="11">
        <f t="shared" si="151"/>
        <v>0</v>
      </c>
      <c r="O279" s="11">
        <f t="shared" si="152"/>
        <v>16000</v>
      </c>
      <c r="P279" s="11">
        <f t="shared" si="153"/>
        <v>1</v>
      </c>
      <c r="Q279" s="11">
        <f t="shared" si="154"/>
        <v>3800</v>
      </c>
      <c r="R279" s="11"/>
      <c r="S279" s="11">
        <f t="shared" si="155"/>
        <v>0</v>
      </c>
      <c r="T279" s="11">
        <f t="shared" si="156"/>
        <v>3800</v>
      </c>
    </row>
    <row r="280" spans="1:20">
      <c r="A280" s="20" t="s">
        <v>501</v>
      </c>
      <c r="B280" s="39" t="s">
        <v>502</v>
      </c>
      <c r="C280" s="11"/>
      <c r="D280" s="11">
        <f t="shared" si="146"/>
        <v>0</v>
      </c>
      <c r="E280" s="11"/>
      <c r="F280" s="11">
        <f t="shared" si="147"/>
        <v>0</v>
      </c>
      <c r="G280" s="11"/>
      <c r="H280" s="11">
        <f t="shared" si="148"/>
        <v>0</v>
      </c>
      <c r="I280" s="11"/>
      <c r="J280" s="11">
        <f t="shared" si="149"/>
        <v>0</v>
      </c>
      <c r="K280" s="11"/>
      <c r="L280" s="11">
        <f t="shared" si="150"/>
        <v>0</v>
      </c>
      <c r="M280" s="11"/>
      <c r="N280" s="11">
        <f t="shared" si="151"/>
        <v>0</v>
      </c>
      <c r="O280" s="11">
        <f t="shared" si="152"/>
        <v>0</v>
      </c>
      <c r="P280" s="11">
        <f t="shared" si="153"/>
        <v>0</v>
      </c>
      <c r="Q280" s="11">
        <f t="shared" si="154"/>
        <v>0</v>
      </c>
      <c r="R280" s="11"/>
      <c r="S280" s="11">
        <f t="shared" si="155"/>
        <v>0</v>
      </c>
      <c r="T280" s="11">
        <f t="shared" si="156"/>
        <v>0</v>
      </c>
    </row>
    <row r="281" spans="1:20">
      <c r="A281" s="20" t="s">
        <v>503</v>
      </c>
      <c r="B281" s="39" t="s">
        <v>504</v>
      </c>
      <c r="C281" s="11"/>
      <c r="D281" s="11">
        <f t="shared" si="146"/>
        <v>0</v>
      </c>
      <c r="E281" s="11"/>
      <c r="F281" s="11">
        <f t="shared" si="147"/>
        <v>0</v>
      </c>
      <c r="G281" s="11"/>
      <c r="H281" s="11">
        <f t="shared" si="148"/>
        <v>0</v>
      </c>
      <c r="I281" s="11"/>
      <c r="J281" s="11">
        <f t="shared" si="149"/>
        <v>0</v>
      </c>
      <c r="K281" s="11"/>
      <c r="L281" s="11">
        <f t="shared" si="150"/>
        <v>0</v>
      </c>
      <c r="M281" s="11"/>
      <c r="N281" s="11">
        <f t="shared" si="151"/>
        <v>0</v>
      </c>
      <c r="O281" s="11">
        <f t="shared" si="152"/>
        <v>0</v>
      </c>
      <c r="P281" s="11">
        <f t="shared" si="153"/>
        <v>0</v>
      </c>
      <c r="Q281" s="11">
        <f t="shared" si="154"/>
        <v>0</v>
      </c>
      <c r="R281" s="11"/>
      <c r="S281" s="11">
        <f t="shared" si="155"/>
        <v>0</v>
      </c>
      <c r="T281" s="11">
        <f t="shared" si="156"/>
        <v>0</v>
      </c>
    </row>
    <row r="282" spans="1:20">
      <c r="A282" s="20" t="s">
        <v>505</v>
      </c>
      <c r="B282" s="39" t="s">
        <v>506</v>
      </c>
      <c r="C282" s="11"/>
      <c r="D282" s="11">
        <f t="shared" si="146"/>
        <v>0</v>
      </c>
      <c r="E282" s="11"/>
      <c r="F282" s="11">
        <f t="shared" si="147"/>
        <v>0</v>
      </c>
      <c r="G282" s="11"/>
      <c r="H282" s="11">
        <f t="shared" si="148"/>
        <v>0</v>
      </c>
      <c r="I282" s="11"/>
      <c r="J282" s="11">
        <f t="shared" si="149"/>
        <v>0</v>
      </c>
      <c r="K282" s="11">
        <v>1</v>
      </c>
      <c r="L282" s="11">
        <f t="shared" si="150"/>
        <v>7900</v>
      </c>
      <c r="M282" s="11"/>
      <c r="N282" s="11">
        <f t="shared" si="151"/>
        <v>0</v>
      </c>
      <c r="O282" s="11">
        <f t="shared" si="152"/>
        <v>7900</v>
      </c>
      <c r="P282" s="11">
        <f t="shared" si="153"/>
        <v>0</v>
      </c>
      <c r="Q282" s="11">
        <f t="shared" si="154"/>
        <v>0</v>
      </c>
      <c r="R282" s="11"/>
      <c r="S282" s="11">
        <f t="shared" si="155"/>
        <v>0</v>
      </c>
      <c r="T282" s="11">
        <f t="shared" si="156"/>
        <v>0</v>
      </c>
    </row>
    <row r="283" spans="1:20">
      <c r="A283" s="20" t="s">
        <v>507</v>
      </c>
      <c r="B283" s="39" t="s">
        <v>508</v>
      </c>
      <c r="C283" s="11"/>
      <c r="D283" s="11">
        <f t="shared" si="146"/>
        <v>0</v>
      </c>
      <c r="E283" s="11"/>
      <c r="F283" s="11">
        <f t="shared" si="147"/>
        <v>0</v>
      </c>
      <c r="G283" s="11"/>
      <c r="H283" s="11">
        <f t="shared" si="148"/>
        <v>0</v>
      </c>
      <c r="I283" s="11"/>
      <c r="J283" s="11">
        <f t="shared" si="149"/>
        <v>0</v>
      </c>
      <c r="K283" s="11"/>
      <c r="L283" s="11">
        <f t="shared" si="150"/>
        <v>0</v>
      </c>
      <c r="M283" s="11"/>
      <c r="N283" s="11">
        <f t="shared" si="151"/>
        <v>0</v>
      </c>
      <c r="O283" s="11">
        <f t="shared" si="152"/>
        <v>0</v>
      </c>
      <c r="P283" s="11">
        <f t="shared" si="153"/>
        <v>0</v>
      </c>
      <c r="Q283" s="11">
        <f t="shared" si="154"/>
        <v>0</v>
      </c>
      <c r="R283" s="11"/>
      <c r="S283" s="11">
        <f t="shared" si="155"/>
        <v>0</v>
      </c>
      <c r="T283" s="11">
        <f t="shared" si="156"/>
        <v>0</v>
      </c>
    </row>
    <row r="284" spans="1:20">
      <c r="A284" s="20" t="s">
        <v>509</v>
      </c>
      <c r="B284" s="39" t="s">
        <v>510</v>
      </c>
      <c r="C284" s="11"/>
      <c r="D284" s="11">
        <f t="shared" si="146"/>
        <v>0</v>
      </c>
      <c r="E284" s="11"/>
      <c r="F284" s="11">
        <f t="shared" si="147"/>
        <v>0</v>
      </c>
      <c r="G284" s="11"/>
      <c r="H284" s="11">
        <f t="shared" si="148"/>
        <v>0</v>
      </c>
      <c r="I284" s="11"/>
      <c r="J284" s="11">
        <f t="shared" si="149"/>
        <v>0</v>
      </c>
      <c r="K284" s="11"/>
      <c r="L284" s="11">
        <f t="shared" si="150"/>
        <v>0</v>
      </c>
      <c r="M284" s="11"/>
      <c r="N284" s="11">
        <f t="shared" si="151"/>
        <v>0</v>
      </c>
      <c r="O284" s="11">
        <f t="shared" si="152"/>
        <v>0</v>
      </c>
      <c r="P284" s="11">
        <f t="shared" si="153"/>
        <v>0</v>
      </c>
      <c r="Q284" s="11">
        <f t="shared" si="154"/>
        <v>0</v>
      </c>
      <c r="R284" s="11"/>
      <c r="S284" s="11">
        <f t="shared" si="155"/>
        <v>0</v>
      </c>
      <c r="T284" s="11">
        <f t="shared" si="156"/>
        <v>0</v>
      </c>
    </row>
    <row r="285" spans="1:20">
      <c r="A285" s="20" t="s">
        <v>511</v>
      </c>
      <c r="B285" s="39" t="s">
        <v>512</v>
      </c>
      <c r="C285" s="11"/>
      <c r="D285" s="11">
        <f t="shared" si="146"/>
        <v>0</v>
      </c>
      <c r="E285" s="11"/>
      <c r="F285" s="11">
        <f t="shared" si="147"/>
        <v>0</v>
      </c>
      <c r="G285" s="11"/>
      <c r="H285" s="11">
        <f t="shared" si="148"/>
        <v>0</v>
      </c>
      <c r="I285" s="11"/>
      <c r="J285" s="11">
        <f t="shared" si="149"/>
        <v>0</v>
      </c>
      <c r="K285" s="11"/>
      <c r="L285" s="11">
        <f t="shared" si="150"/>
        <v>0</v>
      </c>
      <c r="M285" s="11"/>
      <c r="N285" s="11">
        <f t="shared" si="151"/>
        <v>0</v>
      </c>
      <c r="O285" s="11">
        <f t="shared" si="152"/>
        <v>0</v>
      </c>
      <c r="P285" s="11">
        <f t="shared" si="153"/>
        <v>0</v>
      </c>
      <c r="Q285" s="11">
        <f t="shared" si="154"/>
        <v>0</v>
      </c>
      <c r="R285" s="11"/>
      <c r="S285" s="11">
        <f t="shared" si="155"/>
        <v>0</v>
      </c>
      <c r="T285" s="11">
        <f t="shared" si="156"/>
        <v>0</v>
      </c>
    </row>
    <row r="286" spans="1:20">
      <c r="A286" s="20" t="s">
        <v>513</v>
      </c>
      <c r="B286" s="39" t="s">
        <v>514</v>
      </c>
      <c r="C286" s="11"/>
      <c r="D286" s="11">
        <f t="shared" si="146"/>
        <v>0</v>
      </c>
      <c r="E286" s="11"/>
      <c r="F286" s="11">
        <f t="shared" si="147"/>
        <v>0</v>
      </c>
      <c r="G286" s="11"/>
      <c r="H286" s="11">
        <f t="shared" si="148"/>
        <v>0</v>
      </c>
      <c r="I286" s="11"/>
      <c r="J286" s="11">
        <f t="shared" si="149"/>
        <v>0</v>
      </c>
      <c r="K286" s="11"/>
      <c r="L286" s="11">
        <f t="shared" si="150"/>
        <v>0</v>
      </c>
      <c r="M286" s="11"/>
      <c r="N286" s="11">
        <f t="shared" si="151"/>
        <v>0</v>
      </c>
      <c r="O286" s="11">
        <f t="shared" si="152"/>
        <v>0</v>
      </c>
      <c r="P286" s="11">
        <f t="shared" si="153"/>
        <v>0</v>
      </c>
      <c r="Q286" s="11">
        <f t="shared" si="154"/>
        <v>0</v>
      </c>
      <c r="R286" s="11"/>
      <c r="S286" s="11">
        <f t="shared" si="155"/>
        <v>0</v>
      </c>
      <c r="T286" s="11">
        <f t="shared" si="156"/>
        <v>0</v>
      </c>
    </row>
    <row r="287" spans="1:20">
      <c r="A287" s="20" t="s">
        <v>515</v>
      </c>
      <c r="B287" s="39" t="s">
        <v>516</v>
      </c>
      <c r="C287" s="11"/>
      <c r="D287" s="11">
        <f t="shared" si="146"/>
        <v>0</v>
      </c>
      <c r="E287" s="11"/>
      <c r="F287" s="11">
        <f t="shared" si="147"/>
        <v>0</v>
      </c>
      <c r="G287" s="11"/>
      <c r="H287" s="11">
        <f t="shared" si="148"/>
        <v>0</v>
      </c>
      <c r="I287" s="11"/>
      <c r="J287" s="11">
        <f t="shared" si="149"/>
        <v>0</v>
      </c>
      <c r="K287" s="11"/>
      <c r="L287" s="11">
        <f t="shared" si="150"/>
        <v>0</v>
      </c>
      <c r="M287" s="11"/>
      <c r="N287" s="11">
        <f t="shared" si="151"/>
        <v>0</v>
      </c>
      <c r="O287" s="11">
        <f t="shared" si="152"/>
        <v>0</v>
      </c>
      <c r="P287" s="11">
        <f t="shared" si="153"/>
        <v>0</v>
      </c>
      <c r="Q287" s="11">
        <f t="shared" si="154"/>
        <v>0</v>
      </c>
      <c r="R287" s="11"/>
      <c r="S287" s="11">
        <f t="shared" si="155"/>
        <v>0</v>
      </c>
      <c r="T287" s="11">
        <f t="shared" si="156"/>
        <v>0</v>
      </c>
    </row>
    <row r="288" spans="1:20">
      <c r="A288" s="20" t="s">
        <v>517</v>
      </c>
      <c r="B288" s="39" t="s">
        <v>518</v>
      </c>
      <c r="C288" s="11"/>
      <c r="D288" s="11">
        <f t="shared" si="146"/>
        <v>0</v>
      </c>
      <c r="E288" s="11"/>
      <c r="F288" s="11">
        <f t="shared" si="147"/>
        <v>0</v>
      </c>
      <c r="G288" s="11"/>
      <c r="H288" s="11">
        <f t="shared" si="148"/>
        <v>0</v>
      </c>
      <c r="I288" s="11"/>
      <c r="J288" s="11">
        <f t="shared" si="149"/>
        <v>0</v>
      </c>
      <c r="K288" s="11"/>
      <c r="L288" s="11">
        <f t="shared" si="150"/>
        <v>0</v>
      </c>
      <c r="M288" s="11"/>
      <c r="N288" s="11">
        <f t="shared" si="151"/>
        <v>0</v>
      </c>
      <c r="O288" s="11">
        <f t="shared" si="152"/>
        <v>0</v>
      </c>
      <c r="P288" s="11">
        <f t="shared" si="153"/>
        <v>0</v>
      </c>
      <c r="Q288" s="11">
        <f t="shared" si="154"/>
        <v>0</v>
      </c>
      <c r="R288" s="11"/>
      <c r="S288" s="11">
        <f t="shared" si="155"/>
        <v>0</v>
      </c>
      <c r="T288" s="11">
        <f t="shared" si="156"/>
        <v>0</v>
      </c>
    </row>
    <row r="289" spans="1:20">
      <c r="A289" s="20" t="s">
        <v>519</v>
      </c>
      <c r="B289" s="39" t="s">
        <v>520</v>
      </c>
      <c r="C289" s="11"/>
      <c r="D289" s="11">
        <f t="shared" si="146"/>
        <v>0</v>
      </c>
      <c r="E289" s="11"/>
      <c r="F289" s="11">
        <f t="shared" si="147"/>
        <v>0</v>
      </c>
      <c r="G289" s="11"/>
      <c r="H289" s="11">
        <f t="shared" si="148"/>
        <v>0</v>
      </c>
      <c r="I289" s="11"/>
      <c r="J289" s="11">
        <f t="shared" si="149"/>
        <v>0</v>
      </c>
      <c r="K289" s="11"/>
      <c r="L289" s="11">
        <f t="shared" si="150"/>
        <v>0</v>
      </c>
      <c r="M289" s="11"/>
      <c r="N289" s="11">
        <f t="shared" si="151"/>
        <v>0</v>
      </c>
      <c r="O289" s="11">
        <f t="shared" si="152"/>
        <v>0</v>
      </c>
      <c r="P289" s="11">
        <f t="shared" si="153"/>
        <v>0</v>
      </c>
      <c r="Q289" s="11">
        <f t="shared" si="154"/>
        <v>0</v>
      </c>
      <c r="R289" s="11"/>
      <c r="S289" s="11">
        <f t="shared" si="155"/>
        <v>0</v>
      </c>
      <c r="T289" s="11">
        <f t="shared" si="156"/>
        <v>0</v>
      </c>
    </row>
    <row r="290" spans="1:20">
      <c r="A290" s="20" t="s">
        <v>521</v>
      </c>
      <c r="B290" s="39" t="s">
        <v>522</v>
      </c>
      <c r="C290" s="11"/>
      <c r="D290" s="11">
        <f t="shared" si="146"/>
        <v>0</v>
      </c>
      <c r="E290" s="11"/>
      <c r="F290" s="11">
        <f t="shared" si="147"/>
        <v>0</v>
      </c>
      <c r="G290" s="11"/>
      <c r="H290" s="11">
        <f t="shared" si="148"/>
        <v>0</v>
      </c>
      <c r="I290" s="11"/>
      <c r="J290" s="11">
        <f t="shared" si="149"/>
        <v>0</v>
      </c>
      <c r="K290" s="11"/>
      <c r="L290" s="11">
        <f t="shared" si="150"/>
        <v>0</v>
      </c>
      <c r="M290" s="11"/>
      <c r="N290" s="11">
        <f t="shared" si="151"/>
        <v>0</v>
      </c>
      <c r="O290" s="11">
        <f t="shared" si="152"/>
        <v>0</v>
      </c>
      <c r="P290" s="11">
        <f t="shared" si="153"/>
        <v>0</v>
      </c>
      <c r="Q290" s="11">
        <f t="shared" si="154"/>
        <v>0</v>
      </c>
      <c r="R290" s="11"/>
      <c r="S290" s="11">
        <f t="shared" si="155"/>
        <v>0</v>
      </c>
      <c r="T290" s="11">
        <f t="shared" si="156"/>
        <v>0</v>
      </c>
    </row>
    <row r="291" spans="1:20">
      <c r="A291" s="20" t="s">
        <v>523</v>
      </c>
      <c r="B291" s="39" t="s">
        <v>524</v>
      </c>
      <c r="C291" s="11"/>
      <c r="D291" s="11">
        <f t="shared" si="146"/>
        <v>0</v>
      </c>
      <c r="E291" s="11"/>
      <c r="F291" s="11">
        <f t="shared" si="147"/>
        <v>0</v>
      </c>
      <c r="G291" s="11"/>
      <c r="H291" s="11">
        <f t="shared" si="148"/>
        <v>0</v>
      </c>
      <c r="I291" s="11"/>
      <c r="J291" s="11">
        <f t="shared" si="149"/>
        <v>0</v>
      </c>
      <c r="K291" s="11"/>
      <c r="L291" s="11">
        <f t="shared" si="150"/>
        <v>0</v>
      </c>
      <c r="M291" s="11"/>
      <c r="N291" s="11">
        <f t="shared" si="151"/>
        <v>0</v>
      </c>
      <c r="O291" s="11">
        <f t="shared" si="152"/>
        <v>0</v>
      </c>
      <c r="P291" s="11">
        <f t="shared" si="153"/>
        <v>0</v>
      </c>
      <c r="Q291" s="11">
        <f t="shared" si="154"/>
        <v>0</v>
      </c>
      <c r="R291" s="11"/>
      <c r="S291" s="11">
        <f t="shared" si="155"/>
        <v>0</v>
      </c>
      <c r="T291" s="11">
        <f t="shared" si="156"/>
        <v>0</v>
      </c>
    </row>
    <row r="292" spans="1:20">
      <c r="A292" s="20" t="s">
        <v>525</v>
      </c>
      <c r="B292" s="39" t="s">
        <v>526</v>
      </c>
      <c r="C292" s="11"/>
      <c r="D292" s="11">
        <f t="shared" si="146"/>
        <v>0</v>
      </c>
      <c r="E292" s="11"/>
      <c r="F292" s="11">
        <f t="shared" si="147"/>
        <v>0</v>
      </c>
      <c r="G292" s="11"/>
      <c r="H292" s="11">
        <f t="shared" si="148"/>
        <v>0</v>
      </c>
      <c r="I292" s="11"/>
      <c r="J292" s="11">
        <f t="shared" si="149"/>
        <v>0</v>
      </c>
      <c r="K292" s="11"/>
      <c r="L292" s="11">
        <f t="shared" si="150"/>
        <v>0</v>
      </c>
      <c r="M292" s="11"/>
      <c r="N292" s="11">
        <f t="shared" si="151"/>
        <v>0</v>
      </c>
      <c r="O292" s="11">
        <f t="shared" si="152"/>
        <v>0</v>
      </c>
      <c r="P292" s="11">
        <f t="shared" si="153"/>
        <v>0</v>
      </c>
      <c r="Q292" s="11">
        <f t="shared" si="154"/>
        <v>0</v>
      </c>
      <c r="R292" s="11"/>
      <c r="S292" s="11">
        <f t="shared" si="155"/>
        <v>0</v>
      </c>
      <c r="T292" s="11">
        <f t="shared" si="156"/>
        <v>0</v>
      </c>
    </row>
    <row r="293" spans="1:20">
      <c r="A293" s="20" t="s">
        <v>527</v>
      </c>
      <c r="B293" s="39" t="s">
        <v>528</v>
      </c>
      <c r="C293" s="11"/>
      <c r="D293" s="11">
        <f t="shared" si="146"/>
        <v>0</v>
      </c>
      <c r="E293" s="11"/>
      <c r="F293" s="11">
        <f t="shared" si="147"/>
        <v>0</v>
      </c>
      <c r="G293" s="11"/>
      <c r="H293" s="11">
        <f t="shared" si="148"/>
        <v>0</v>
      </c>
      <c r="I293" s="11"/>
      <c r="J293" s="11">
        <f t="shared" si="149"/>
        <v>0</v>
      </c>
      <c r="K293" s="11"/>
      <c r="L293" s="11">
        <f t="shared" si="150"/>
        <v>0</v>
      </c>
      <c r="M293" s="11"/>
      <c r="N293" s="11">
        <f t="shared" si="151"/>
        <v>0</v>
      </c>
      <c r="O293" s="11">
        <f t="shared" si="152"/>
        <v>0</v>
      </c>
      <c r="P293" s="11">
        <f t="shared" si="153"/>
        <v>0</v>
      </c>
      <c r="Q293" s="11">
        <f t="shared" si="154"/>
        <v>0</v>
      </c>
      <c r="R293" s="11"/>
      <c r="S293" s="11">
        <f t="shared" si="155"/>
        <v>0</v>
      </c>
      <c r="T293" s="11">
        <f t="shared" si="156"/>
        <v>0</v>
      </c>
    </row>
    <row r="294" spans="1:20">
      <c r="A294" s="20" t="s">
        <v>529</v>
      </c>
      <c r="B294" s="39" t="s">
        <v>530</v>
      </c>
      <c r="C294" s="11"/>
      <c r="D294" s="11">
        <f t="shared" si="146"/>
        <v>0</v>
      </c>
      <c r="E294" s="11"/>
      <c r="F294" s="11">
        <f t="shared" si="147"/>
        <v>0</v>
      </c>
      <c r="G294" s="11"/>
      <c r="H294" s="11">
        <f t="shared" si="148"/>
        <v>0</v>
      </c>
      <c r="I294" s="11"/>
      <c r="J294" s="11">
        <f t="shared" si="149"/>
        <v>0</v>
      </c>
      <c r="K294" s="11"/>
      <c r="L294" s="11">
        <f t="shared" si="150"/>
        <v>0</v>
      </c>
      <c r="M294" s="11"/>
      <c r="N294" s="11">
        <f t="shared" si="151"/>
        <v>0</v>
      </c>
      <c r="O294" s="11">
        <f t="shared" si="152"/>
        <v>0</v>
      </c>
      <c r="P294" s="11">
        <f t="shared" si="153"/>
        <v>0</v>
      </c>
      <c r="Q294" s="11">
        <f t="shared" si="154"/>
        <v>0</v>
      </c>
      <c r="R294" s="11"/>
      <c r="S294" s="11">
        <f t="shared" si="155"/>
        <v>0</v>
      </c>
      <c r="T294" s="11">
        <f t="shared" si="156"/>
        <v>0</v>
      </c>
    </row>
    <row r="295" spans="1:20">
      <c r="A295" s="20" t="s">
        <v>531</v>
      </c>
      <c r="B295" s="39" t="s">
        <v>532</v>
      </c>
      <c r="C295" s="11"/>
      <c r="D295" s="11">
        <f t="shared" si="146"/>
        <v>0</v>
      </c>
      <c r="E295" s="11"/>
      <c r="F295" s="11">
        <f t="shared" si="147"/>
        <v>0</v>
      </c>
      <c r="G295" s="11"/>
      <c r="H295" s="11">
        <f t="shared" si="148"/>
        <v>0</v>
      </c>
      <c r="I295" s="11"/>
      <c r="J295" s="11">
        <f t="shared" si="149"/>
        <v>0</v>
      </c>
      <c r="K295" s="11"/>
      <c r="L295" s="11">
        <f t="shared" si="150"/>
        <v>0</v>
      </c>
      <c r="M295" s="11"/>
      <c r="N295" s="11">
        <f t="shared" si="151"/>
        <v>0</v>
      </c>
      <c r="O295" s="11">
        <f t="shared" si="152"/>
        <v>0</v>
      </c>
      <c r="P295" s="11">
        <f t="shared" si="153"/>
        <v>0</v>
      </c>
      <c r="Q295" s="11">
        <f t="shared" si="154"/>
        <v>0</v>
      </c>
      <c r="R295" s="11"/>
      <c r="S295" s="11">
        <f t="shared" si="155"/>
        <v>0</v>
      </c>
      <c r="T295" s="11">
        <f t="shared" si="156"/>
        <v>0</v>
      </c>
    </row>
    <row r="296" spans="1:20">
      <c r="A296" s="20" t="s">
        <v>533</v>
      </c>
      <c r="B296" s="39" t="s">
        <v>534</v>
      </c>
      <c r="C296" s="11"/>
      <c r="D296" s="11">
        <f t="shared" si="146"/>
        <v>0</v>
      </c>
      <c r="E296" s="11"/>
      <c r="F296" s="11">
        <f t="shared" si="147"/>
        <v>0</v>
      </c>
      <c r="G296" s="11"/>
      <c r="H296" s="11">
        <f t="shared" si="148"/>
        <v>0</v>
      </c>
      <c r="I296" s="11"/>
      <c r="J296" s="11">
        <f t="shared" si="149"/>
        <v>0</v>
      </c>
      <c r="K296" s="11"/>
      <c r="L296" s="11">
        <f t="shared" si="150"/>
        <v>0</v>
      </c>
      <c r="M296" s="11"/>
      <c r="N296" s="11">
        <f t="shared" si="151"/>
        <v>0</v>
      </c>
      <c r="O296" s="11">
        <f t="shared" si="152"/>
        <v>0</v>
      </c>
      <c r="P296" s="11">
        <f t="shared" si="153"/>
        <v>0</v>
      </c>
      <c r="Q296" s="11">
        <f t="shared" si="154"/>
        <v>0</v>
      </c>
      <c r="R296" s="11"/>
      <c r="S296" s="11">
        <f t="shared" si="155"/>
        <v>0</v>
      </c>
      <c r="T296" s="11">
        <f t="shared" si="156"/>
        <v>0</v>
      </c>
    </row>
    <row r="297" spans="1:20">
      <c r="A297" s="20" t="s">
        <v>535</v>
      </c>
      <c r="B297" s="39" t="s">
        <v>536</v>
      </c>
      <c r="C297" s="11"/>
      <c r="D297" s="11">
        <f t="shared" si="146"/>
        <v>0</v>
      </c>
      <c r="E297" s="11"/>
      <c r="F297" s="11">
        <f t="shared" si="147"/>
        <v>0</v>
      </c>
      <c r="G297" s="11"/>
      <c r="H297" s="11">
        <f t="shared" si="148"/>
        <v>0</v>
      </c>
      <c r="I297" s="11"/>
      <c r="J297" s="11">
        <f t="shared" si="149"/>
        <v>0</v>
      </c>
      <c r="K297" s="11"/>
      <c r="L297" s="11">
        <f t="shared" si="150"/>
        <v>0</v>
      </c>
      <c r="M297" s="11"/>
      <c r="N297" s="11">
        <f t="shared" si="151"/>
        <v>0</v>
      </c>
      <c r="O297" s="11">
        <f t="shared" si="152"/>
        <v>0</v>
      </c>
      <c r="P297" s="11">
        <f t="shared" si="153"/>
        <v>0</v>
      </c>
      <c r="Q297" s="11">
        <f t="shared" si="154"/>
        <v>0</v>
      </c>
      <c r="R297" s="11"/>
      <c r="S297" s="11">
        <f t="shared" si="155"/>
        <v>0</v>
      </c>
      <c r="T297" s="11">
        <f t="shared" si="156"/>
        <v>0</v>
      </c>
    </row>
    <row r="298" spans="1:20">
      <c r="A298" s="20" t="s">
        <v>537</v>
      </c>
      <c r="B298" s="39" t="s">
        <v>538</v>
      </c>
      <c r="C298" s="11"/>
      <c r="D298" s="11">
        <f t="shared" si="146"/>
        <v>0</v>
      </c>
      <c r="E298" s="11"/>
      <c r="F298" s="11">
        <f t="shared" si="147"/>
        <v>0</v>
      </c>
      <c r="G298" s="11"/>
      <c r="H298" s="11">
        <f t="shared" si="148"/>
        <v>0</v>
      </c>
      <c r="I298" s="11"/>
      <c r="J298" s="11">
        <f t="shared" si="149"/>
        <v>0</v>
      </c>
      <c r="K298" s="11"/>
      <c r="L298" s="11">
        <f t="shared" si="150"/>
        <v>0</v>
      </c>
      <c r="M298" s="11"/>
      <c r="N298" s="11">
        <f t="shared" si="151"/>
        <v>0</v>
      </c>
      <c r="O298" s="11">
        <f t="shared" si="152"/>
        <v>0</v>
      </c>
      <c r="P298" s="11">
        <f t="shared" si="153"/>
        <v>0</v>
      </c>
      <c r="Q298" s="11">
        <f t="shared" si="154"/>
        <v>0</v>
      </c>
      <c r="R298" s="11"/>
      <c r="S298" s="11">
        <f t="shared" si="155"/>
        <v>0</v>
      </c>
      <c r="T298" s="11">
        <f t="shared" si="156"/>
        <v>0</v>
      </c>
    </row>
    <row r="299" spans="1:20">
      <c r="A299" s="20" t="s">
        <v>539</v>
      </c>
      <c r="B299" s="39" t="s">
        <v>540</v>
      </c>
      <c r="C299" s="11"/>
      <c r="D299" s="11">
        <f t="shared" si="146"/>
        <v>0</v>
      </c>
      <c r="E299" s="11"/>
      <c r="F299" s="11">
        <f t="shared" si="147"/>
        <v>0</v>
      </c>
      <c r="G299" s="11"/>
      <c r="H299" s="11">
        <f t="shared" si="148"/>
        <v>0</v>
      </c>
      <c r="I299" s="11"/>
      <c r="J299" s="11">
        <f t="shared" si="149"/>
        <v>0</v>
      </c>
      <c r="K299" s="11"/>
      <c r="L299" s="11">
        <f t="shared" si="150"/>
        <v>0</v>
      </c>
      <c r="M299" s="11"/>
      <c r="N299" s="11">
        <f t="shared" si="151"/>
        <v>0</v>
      </c>
      <c r="O299" s="11">
        <f t="shared" si="152"/>
        <v>0</v>
      </c>
      <c r="P299" s="11">
        <f t="shared" si="153"/>
        <v>0</v>
      </c>
      <c r="Q299" s="11">
        <f t="shared" si="154"/>
        <v>0</v>
      </c>
      <c r="R299" s="11"/>
      <c r="S299" s="11">
        <f t="shared" si="155"/>
        <v>0</v>
      </c>
      <c r="T299" s="11">
        <f t="shared" si="156"/>
        <v>0</v>
      </c>
    </row>
    <row r="300" spans="1:20">
      <c r="A300" s="20" t="s">
        <v>541</v>
      </c>
      <c r="B300" s="39" t="s">
        <v>542</v>
      </c>
      <c r="C300" s="11"/>
      <c r="D300" s="11">
        <f t="shared" si="146"/>
        <v>0</v>
      </c>
      <c r="E300" s="11"/>
      <c r="F300" s="11">
        <f t="shared" si="147"/>
        <v>0</v>
      </c>
      <c r="G300" s="11"/>
      <c r="H300" s="11">
        <f t="shared" si="148"/>
        <v>0</v>
      </c>
      <c r="I300" s="11"/>
      <c r="J300" s="11">
        <f t="shared" si="149"/>
        <v>0</v>
      </c>
      <c r="K300" s="11"/>
      <c r="L300" s="11">
        <f t="shared" si="150"/>
        <v>0</v>
      </c>
      <c r="M300" s="11"/>
      <c r="N300" s="11">
        <f t="shared" si="151"/>
        <v>0</v>
      </c>
      <c r="O300" s="11">
        <f t="shared" si="152"/>
        <v>0</v>
      </c>
      <c r="P300" s="11">
        <f t="shared" si="153"/>
        <v>0</v>
      </c>
      <c r="Q300" s="11">
        <f t="shared" si="154"/>
        <v>0</v>
      </c>
      <c r="R300" s="11"/>
      <c r="S300" s="11">
        <f t="shared" si="155"/>
        <v>0</v>
      </c>
      <c r="T300" s="11">
        <f t="shared" si="156"/>
        <v>0</v>
      </c>
    </row>
    <row r="301" spans="1:20">
      <c r="A301" s="20" t="s">
        <v>543</v>
      </c>
      <c r="B301" s="39" t="s">
        <v>544</v>
      </c>
      <c r="C301" s="11"/>
      <c r="D301" s="11">
        <f t="shared" si="146"/>
        <v>0</v>
      </c>
      <c r="E301" s="11">
        <v>2</v>
      </c>
      <c r="F301" s="11">
        <f t="shared" si="147"/>
        <v>32000</v>
      </c>
      <c r="G301" s="11"/>
      <c r="H301" s="11">
        <f t="shared" si="148"/>
        <v>0</v>
      </c>
      <c r="I301" s="11"/>
      <c r="J301" s="11">
        <f t="shared" si="149"/>
        <v>0</v>
      </c>
      <c r="K301" s="11"/>
      <c r="L301" s="11">
        <f t="shared" si="150"/>
        <v>0</v>
      </c>
      <c r="M301" s="11"/>
      <c r="N301" s="11">
        <f t="shared" si="151"/>
        <v>0</v>
      </c>
      <c r="O301" s="11">
        <f t="shared" si="152"/>
        <v>32000</v>
      </c>
      <c r="P301" s="11">
        <f t="shared" si="153"/>
        <v>2</v>
      </c>
      <c r="Q301" s="11">
        <f t="shared" si="154"/>
        <v>7600</v>
      </c>
      <c r="R301" s="11"/>
      <c r="S301" s="11">
        <f t="shared" si="155"/>
        <v>0</v>
      </c>
      <c r="T301" s="11">
        <f t="shared" si="156"/>
        <v>7600</v>
      </c>
    </row>
    <row r="302" spans="1:20">
      <c r="A302" s="20" t="s">
        <v>545</v>
      </c>
      <c r="B302" s="39" t="s">
        <v>546</v>
      </c>
      <c r="C302" s="11"/>
      <c r="D302" s="11">
        <f t="shared" si="146"/>
        <v>0</v>
      </c>
      <c r="E302" s="11"/>
      <c r="F302" s="11">
        <f t="shared" si="147"/>
        <v>0</v>
      </c>
      <c r="G302" s="11"/>
      <c r="H302" s="11">
        <f t="shared" si="148"/>
        <v>0</v>
      </c>
      <c r="I302" s="11"/>
      <c r="J302" s="11">
        <f t="shared" si="149"/>
        <v>0</v>
      </c>
      <c r="K302" s="11"/>
      <c r="L302" s="11">
        <f t="shared" si="150"/>
        <v>0</v>
      </c>
      <c r="M302" s="11"/>
      <c r="N302" s="11">
        <f t="shared" si="151"/>
        <v>0</v>
      </c>
      <c r="O302" s="11">
        <f t="shared" si="152"/>
        <v>0</v>
      </c>
      <c r="P302" s="11">
        <f t="shared" si="153"/>
        <v>0</v>
      </c>
      <c r="Q302" s="11">
        <f t="shared" si="154"/>
        <v>0</v>
      </c>
      <c r="R302" s="11"/>
      <c r="S302" s="11">
        <f t="shared" si="155"/>
        <v>0</v>
      </c>
      <c r="T302" s="11">
        <f t="shared" si="156"/>
        <v>0</v>
      </c>
    </row>
    <row r="303" spans="1:20">
      <c r="A303" s="20" t="s">
        <v>547</v>
      </c>
      <c r="B303" s="39" t="s">
        <v>548</v>
      </c>
      <c r="C303" s="11"/>
      <c r="D303" s="11">
        <f t="shared" si="146"/>
        <v>0</v>
      </c>
      <c r="E303" s="11">
        <v>1</v>
      </c>
      <c r="F303" s="11">
        <f t="shared" si="147"/>
        <v>16000</v>
      </c>
      <c r="G303" s="11">
        <v>1</v>
      </c>
      <c r="H303" s="11">
        <f t="shared" si="148"/>
        <v>16000</v>
      </c>
      <c r="I303" s="11"/>
      <c r="J303" s="11">
        <f t="shared" si="149"/>
        <v>0</v>
      </c>
      <c r="K303" s="11"/>
      <c r="L303" s="11">
        <f t="shared" si="150"/>
        <v>0</v>
      </c>
      <c r="M303" s="11">
        <v>1</v>
      </c>
      <c r="N303" s="11">
        <f t="shared" si="151"/>
        <v>2800</v>
      </c>
      <c r="O303" s="11">
        <f t="shared" si="152"/>
        <v>34800</v>
      </c>
      <c r="P303" s="11">
        <f t="shared" si="153"/>
        <v>2</v>
      </c>
      <c r="Q303" s="11">
        <f t="shared" si="154"/>
        <v>7600</v>
      </c>
      <c r="R303" s="11"/>
      <c r="S303" s="11">
        <f t="shared" si="155"/>
        <v>0</v>
      </c>
      <c r="T303" s="11">
        <f t="shared" si="156"/>
        <v>7600</v>
      </c>
    </row>
    <row r="304" spans="1:20">
      <c r="A304" s="147" t="s">
        <v>61</v>
      </c>
      <c r="B304" s="147"/>
      <c r="C304" s="15">
        <f t="shared" ref="C304:T304" si="157">SUM(C269:C303)</f>
        <v>0</v>
      </c>
      <c r="D304" s="15">
        <f t="shared" si="157"/>
        <v>0</v>
      </c>
      <c r="E304" s="15">
        <f t="shared" si="157"/>
        <v>8</v>
      </c>
      <c r="F304" s="15">
        <f t="shared" si="157"/>
        <v>128000</v>
      </c>
      <c r="G304" s="15">
        <f t="shared" si="157"/>
        <v>2</v>
      </c>
      <c r="H304" s="15">
        <f t="shared" si="157"/>
        <v>32000</v>
      </c>
      <c r="I304" s="15">
        <f t="shared" si="157"/>
        <v>0</v>
      </c>
      <c r="J304" s="15">
        <f t="shared" si="157"/>
        <v>0</v>
      </c>
      <c r="K304" s="15">
        <f t="shared" si="157"/>
        <v>3</v>
      </c>
      <c r="L304" s="15">
        <f t="shared" si="157"/>
        <v>23700</v>
      </c>
      <c r="M304" s="15">
        <f t="shared" si="157"/>
        <v>7</v>
      </c>
      <c r="N304" s="15">
        <f t="shared" si="157"/>
        <v>19600</v>
      </c>
      <c r="O304" s="15">
        <f t="shared" si="157"/>
        <v>203300</v>
      </c>
      <c r="P304" s="15">
        <f t="shared" si="157"/>
        <v>10</v>
      </c>
      <c r="Q304" s="15">
        <f t="shared" si="157"/>
        <v>38000</v>
      </c>
      <c r="R304" s="15">
        <f t="shared" si="157"/>
        <v>0</v>
      </c>
      <c r="S304" s="15">
        <f t="shared" si="157"/>
        <v>0</v>
      </c>
      <c r="T304" s="15">
        <f t="shared" si="157"/>
        <v>38000</v>
      </c>
    </row>
    <row r="305" spans="1:20"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>
      <c r="A307" s="18" t="s">
        <v>549</v>
      </c>
      <c r="B307" s="18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</row>
    <row r="308" spans="1:20">
      <c r="A308" s="20" t="s">
        <v>550</v>
      </c>
      <c r="B308" s="40" t="s">
        <v>551</v>
      </c>
      <c r="C308" s="11"/>
      <c r="D308" s="11">
        <f t="shared" ref="D308:D317" si="158">C308*130000</f>
        <v>0</v>
      </c>
      <c r="E308" s="11"/>
      <c r="F308" s="11">
        <f t="shared" ref="F308:F317" si="159">E308*16000</f>
        <v>0</v>
      </c>
      <c r="G308" s="11"/>
      <c r="H308" s="11">
        <f t="shared" ref="H308:H317" si="160">G308*16000</f>
        <v>0</v>
      </c>
      <c r="I308" s="11"/>
      <c r="J308" s="11">
        <f t="shared" ref="J308:J317" si="161">I308*19000</f>
        <v>0</v>
      </c>
      <c r="K308" s="11">
        <v>2</v>
      </c>
      <c r="L308" s="11">
        <f t="shared" ref="L308:L317" si="162">K308*7900</f>
        <v>15800</v>
      </c>
      <c r="M308" s="11"/>
      <c r="N308" s="11">
        <f t="shared" ref="N308:N317" si="163">M308*2800</f>
        <v>0</v>
      </c>
      <c r="O308" s="11">
        <f t="shared" ref="O308:O317" si="164">D308+F308+H308+J308+L308+N308</f>
        <v>15800</v>
      </c>
      <c r="P308" s="11">
        <f t="shared" ref="P308:P317" si="165">E308+G308</f>
        <v>0</v>
      </c>
      <c r="Q308" s="11">
        <f t="shared" ref="Q308:Q317" si="166">P308*3800</f>
        <v>0</v>
      </c>
      <c r="R308" s="11"/>
      <c r="S308" s="11">
        <f t="shared" ref="S308:S317" si="167">R308*24000</f>
        <v>0</v>
      </c>
      <c r="T308" s="11">
        <f t="shared" ref="T308:T317" si="168">Q308+S308</f>
        <v>0</v>
      </c>
    </row>
    <row r="309" spans="1:20">
      <c r="A309" s="20" t="s">
        <v>552</v>
      </c>
      <c r="B309" s="40" t="s">
        <v>553</v>
      </c>
      <c r="C309" s="14"/>
      <c r="D309" s="11">
        <f t="shared" si="158"/>
        <v>0</v>
      </c>
      <c r="E309" s="14"/>
      <c r="F309" s="11">
        <f t="shared" si="159"/>
        <v>0</v>
      </c>
      <c r="G309" s="14"/>
      <c r="H309" s="11">
        <f t="shared" si="160"/>
        <v>0</v>
      </c>
      <c r="I309" s="14"/>
      <c r="J309" s="11">
        <f t="shared" si="161"/>
        <v>0</v>
      </c>
      <c r="K309" s="14"/>
      <c r="L309" s="11">
        <f t="shared" si="162"/>
        <v>0</v>
      </c>
      <c r="M309" s="14"/>
      <c r="N309" s="11">
        <f t="shared" si="163"/>
        <v>0</v>
      </c>
      <c r="O309" s="11">
        <f t="shared" si="164"/>
        <v>0</v>
      </c>
      <c r="P309" s="11">
        <f t="shared" si="165"/>
        <v>0</v>
      </c>
      <c r="Q309" s="11">
        <f t="shared" si="166"/>
        <v>0</v>
      </c>
      <c r="R309" s="14"/>
      <c r="S309" s="11">
        <f t="shared" si="167"/>
        <v>0</v>
      </c>
      <c r="T309" s="11">
        <f t="shared" si="168"/>
        <v>0</v>
      </c>
    </row>
    <row r="310" spans="1:20">
      <c r="A310" s="20" t="s">
        <v>554</v>
      </c>
      <c r="B310" s="40" t="s">
        <v>555</v>
      </c>
      <c r="C310" s="14"/>
      <c r="D310" s="11">
        <f t="shared" si="158"/>
        <v>0</v>
      </c>
      <c r="E310" s="14"/>
      <c r="F310" s="11">
        <f t="shared" si="159"/>
        <v>0</v>
      </c>
      <c r="G310" s="14"/>
      <c r="H310" s="11">
        <f t="shared" si="160"/>
        <v>0</v>
      </c>
      <c r="I310" s="14"/>
      <c r="J310" s="11">
        <f t="shared" si="161"/>
        <v>0</v>
      </c>
      <c r="K310" s="14">
        <v>1</v>
      </c>
      <c r="L310" s="11">
        <f t="shared" si="162"/>
        <v>7900</v>
      </c>
      <c r="M310" s="14"/>
      <c r="N310" s="11">
        <f t="shared" si="163"/>
        <v>0</v>
      </c>
      <c r="O310" s="11">
        <f t="shared" si="164"/>
        <v>7900</v>
      </c>
      <c r="P310" s="11">
        <f t="shared" si="165"/>
        <v>0</v>
      </c>
      <c r="Q310" s="11">
        <f t="shared" si="166"/>
        <v>0</v>
      </c>
      <c r="R310" s="14"/>
      <c r="S310" s="11">
        <f t="shared" si="167"/>
        <v>0</v>
      </c>
      <c r="T310" s="11">
        <f t="shared" si="168"/>
        <v>0</v>
      </c>
    </row>
    <row r="311" spans="1:20">
      <c r="A311" s="20" t="s">
        <v>556</v>
      </c>
      <c r="B311" s="40" t="s">
        <v>557</v>
      </c>
      <c r="C311" s="11"/>
      <c r="D311" s="11">
        <f t="shared" si="158"/>
        <v>0</v>
      </c>
      <c r="E311" s="11"/>
      <c r="F311" s="11">
        <f t="shared" si="159"/>
        <v>0</v>
      </c>
      <c r="G311" s="11"/>
      <c r="H311" s="11">
        <f t="shared" si="160"/>
        <v>0</v>
      </c>
      <c r="I311" s="11"/>
      <c r="J311" s="11">
        <f t="shared" si="161"/>
        <v>0</v>
      </c>
      <c r="K311" s="11"/>
      <c r="L311" s="11">
        <f t="shared" si="162"/>
        <v>0</v>
      </c>
      <c r="M311" s="11"/>
      <c r="N311" s="11">
        <f t="shared" si="163"/>
        <v>0</v>
      </c>
      <c r="O311" s="11">
        <f t="shared" si="164"/>
        <v>0</v>
      </c>
      <c r="P311" s="11">
        <f t="shared" si="165"/>
        <v>0</v>
      </c>
      <c r="Q311" s="11">
        <f t="shared" si="166"/>
        <v>0</v>
      </c>
      <c r="R311" s="11"/>
      <c r="S311" s="11">
        <f t="shared" si="167"/>
        <v>0</v>
      </c>
      <c r="T311" s="11">
        <f t="shared" si="168"/>
        <v>0</v>
      </c>
    </row>
    <row r="312" spans="1:20">
      <c r="A312" s="20" t="s">
        <v>558</v>
      </c>
      <c r="B312" s="40" t="s">
        <v>559</v>
      </c>
      <c r="C312" s="11"/>
      <c r="D312" s="11">
        <f t="shared" si="158"/>
        <v>0</v>
      </c>
      <c r="E312" s="11">
        <v>1</v>
      </c>
      <c r="F312" s="11">
        <f t="shared" si="159"/>
        <v>16000</v>
      </c>
      <c r="G312" s="11"/>
      <c r="H312" s="11">
        <f t="shared" si="160"/>
        <v>0</v>
      </c>
      <c r="I312" s="11"/>
      <c r="J312" s="11">
        <f t="shared" si="161"/>
        <v>0</v>
      </c>
      <c r="K312" s="11">
        <v>1</v>
      </c>
      <c r="L312" s="11">
        <f t="shared" si="162"/>
        <v>7900</v>
      </c>
      <c r="M312" s="11">
        <v>1</v>
      </c>
      <c r="N312" s="11">
        <f t="shared" si="163"/>
        <v>2800</v>
      </c>
      <c r="O312" s="11">
        <f t="shared" si="164"/>
        <v>26700</v>
      </c>
      <c r="P312" s="11">
        <f t="shared" si="165"/>
        <v>1</v>
      </c>
      <c r="Q312" s="11">
        <f t="shared" si="166"/>
        <v>3800</v>
      </c>
      <c r="R312" s="11"/>
      <c r="S312" s="11">
        <f t="shared" si="167"/>
        <v>0</v>
      </c>
      <c r="T312" s="11">
        <f t="shared" si="168"/>
        <v>3800</v>
      </c>
    </row>
    <row r="313" spans="1:20">
      <c r="A313" s="20" t="s">
        <v>560</v>
      </c>
      <c r="B313" s="40" t="s">
        <v>561</v>
      </c>
      <c r="C313" s="14"/>
      <c r="D313" s="11">
        <f t="shared" si="158"/>
        <v>0</v>
      </c>
      <c r="E313" s="14">
        <v>1</v>
      </c>
      <c r="F313" s="11">
        <f t="shared" si="159"/>
        <v>16000</v>
      </c>
      <c r="G313" s="14"/>
      <c r="H313" s="11">
        <f t="shared" si="160"/>
        <v>0</v>
      </c>
      <c r="I313" s="14"/>
      <c r="J313" s="11">
        <f t="shared" si="161"/>
        <v>0</v>
      </c>
      <c r="K313" s="14"/>
      <c r="L313" s="11">
        <f t="shared" si="162"/>
        <v>0</v>
      </c>
      <c r="M313" s="14"/>
      <c r="N313" s="11">
        <f t="shared" si="163"/>
        <v>0</v>
      </c>
      <c r="O313" s="11">
        <f t="shared" si="164"/>
        <v>16000</v>
      </c>
      <c r="P313" s="11">
        <f t="shared" si="165"/>
        <v>1</v>
      </c>
      <c r="Q313" s="11">
        <f t="shared" si="166"/>
        <v>3800</v>
      </c>
      <c r="R313" s="14"/>
      <c r="S313" s="11">
        <f t="shared" si="167"/>
        <v>0</v>
      </c>
      <c r="T313" s="11">
        <f t="shared" si="168"/>
        <v>3800</v>
      </c>
    </row>
    <row r="314" spans="1:20">
      <c r="A314" s="20" t="s">
        <v>562</v>
      </c>
      <c r="B314" s="40" t="s">
        <v>563</v>
      </c>
      <c r="C314" s="11"/>
      <c r="D314" s="11">
        <f t="shared" si="158"/>
        <v>0</v>
      </c>
      <c r="E314" s="11"/>
      <c r="F314" s="11">
        <f t="shared" si="159"/>
        <v>0</v>
      </c>
      <c r="G314" s="11"/>
      <c r="H314" s="11">
        <f t="shared" si="160"/>
        <v>0</v>
      </c>
      <c r="I314" s="11"/>
      <c r="J314" s="11">
        <f t="shared" si="161"/>
        <v>0</v>
      </c>
      <c r="K314" s="11"/>
      <c r="L314" s="11">
        <f t="shared" si="162"/>
        <v>0</v>
      </c>
      <c r="M314" s="11"/>
      <c r="N314" s="11">
        <f t="shared" si="163"/>
        <v>0</v>
      </c>
      <c r="O314" s="11">
        <f t="shared" si="164"/>
        <v>0</v>
      </c>
      <c r="P314" s="11">
        <f t="shared" si="165"/>
        <v>0</v>
      </c>
      <c r="Q314" s="11">
        <f t="shared" si="166"/>
        <v>0</v>
      </c>
      <c r="R314" s="11"/>
      <c r="S314" s="11">
        <f t="shared" si="167"/>
        <v>0</v>
      </c>
      <c r="T314" s="11">
        <f t="shared" si="168"/>
        <v>0</v>
      </c>
    </row>
    <row r="315" spans="1:20">
      <c r="A315" s="20" t="s">
        <v>564</v>
      </c>
      <c r="B315" s="40" t="s">
        <v>565</v>
      </c>
      <c r="C315" s="11"/>
      <c r="D315" s="11">
        <f t="shared" si="158"/>
        <v>0</v>
      </c>
      <c r="E315" s="11"/>
      <c r="F315" s="11">
        <f t="shared" si="159"/>
        <v>0</v>
      </c>
      <c r="G315" s="11"/>
      <c r="H315" s="11">
        <f t="shared" si="160"/>
        <v>0</v>
      </c>
      <c r="I315" s="11"/>
      <c r="J315" s="11">
        <f t="shared" si="161"/>
        <v>0</v>
      </c>
      <c r="K315" s="11"/>
      <c r="L315" s="11">
        <f t="shared" si="162"/>
        <v>0</v>
      </c>
      <c r="M315" s="11"/>
      <c r="N315" s="11">
        <f t="shared" si="163"/>
        <v>0</v>
      </c>
      <c r="O315" s="11">
        <f t="shared" si="164"/>
        <v>0</v>
      </c>
      <c r="P315" s="11">
        <f t="shared" si="165"/>
        <v>0</v>
      </c>
      <c r="Q315" s="11">
        <f t="shared" si="166"/>
        <v>0</v>
      </c>
      <c r="R315" s="11"/>
      <c r="S315" s="11">
        <f t="shared" si="167"/>
        <v>0</v>
      </c>
      <c r="T315" s="11">
        <f t="shared" si="168"/>
        <v>0</v>
      </c>
    </row>
    <row r="316" spans="1:20">
      <c r="A316" s="20" t="s">
        <v>566</v>
      </c>
      <c r="B316" s="40" t="s">
        <v>567</v>
      </c>
      <c r="C316" s="11"/>
      <c r="D316" s="11">
        <f t="shared" si="158"/>
        <v>0</v>
      </c>
      <c r="E316" s="11"/>
      <c r="F316" s="11">
        <f t="shared" si="159"/>
        <v>0</v>
      </c>
      <c r="G316" s="11"/>
      <c r="H316" s="11">
        <f t="shared" si="160"/>
        <v>0</v>
      </c>
      <c r="I316" s="11"/>
      <c r="J316" s="11">
        <f t="shared" si="161"/>
        <v>0</v>
      </c>
      <c r="K316" s="11"/>
      <c r="L316" s="11">
        <f t="shared" si="162"/>
        <v>0</v>
      </c>
      <c r="M316" s="11"/>
      <c r="N316" s="11">
        <f t="shared" si="163"/>
        <v>0</v>
      </c>
      <c r="O316" s="11">
        <f t="shared" si="164"/>
        <v>0</v>
      </c>
      <c r="P316" s="11">
        <f t="shared" si="165"/>
        <v>0</v>
      </c>
      <c r="Q316" s="11">
        <f t="shared" si="166"/>
        <v>0</v>
      </c>
      <c r="R316" s="11"/>
      <c r="S316" s="11">
        <f t="shared" si="167"/>
        <v>0</v>
      </c>
      <c r="T316" s="11">
        <f t="shared" si="168"/>
        <v>0</v>
      </c>
    </row>
    <row r="317" spans="1:20">
      <c r="A317" s="20" t="s">
        <v>568</v>
      </c>
      <c r="B317" s="40" t="s">
        <v>569</v>
      </c>
      <c r="C317" s="11"/>
      <c r="D317" s="11">
        <f t="shared" si="158"/>
        <v>0</v>
      </c>
      <c r="E317" s="11">
        <v>2</v>
      </c>
      <c r="F317" s="11">
        <f t="shared" si="159"/>
        <v>32000</v>
      </c>
      <c r="G317" s="11"/>
      <c r="H317" s="11">
        <f t="shared" si="160"/>
        <v>0</v>
      </c>
      <c r="I317" s="11"/>
      <c r="J317" s="11">
        <f t="shared" si="161"/>
        <v>0</v>
      </c>
      <c r="K317" s="11"/>
      <c r="L317" s="11">
        <f t="shared" si="162"/>
        <v>0</v>
      </c>
      <c r="M317" s="11"/>
      <c r="N317" s="11">
        <f t="shared" si="163"/>
        <v>0</v>
      </c>
      <c r="O317" s="11">
        <f t="shared" si="164"/>
        <v>32000</v>
      </c>
      <c r="P317" s="11">
        <f t="shared" si="165"/>
        <v>2</v>
      </c>
      <c r="Q317" s="11">
        <f t="shared" si="166"/>
        <v>7600</v>
      </c>
      <c r="R317" s="11"/>
      <c r="S317" s="11">
        <f t="shared" si="167"/>
        <v>0</v>
      </c>
      <c r="T317" s="11">
        <f t="shared" si="168"/>
        <v>7600</v>
      </c>
    </row>
    <row r="318" spans="1:20">
      <c r="A318" s="147" t="s">
        <v>61</v>
      </c>
      <c r="B318" s="147"/>
      <c r="C318" s="15">
        <f t="shared" ref="C318:T318" si="169">SUM(C308:C317)</f>
        <v>0</v>
      </c>
      <c r="D318" s="15">
        <f t="shared" si="169"/>
        <v>0</v>
      </c>
      <c r="E318" s="15">
        <f t="shared" si="169"/>
        <v>4</v>
      </c>
      <c r="F318" s="15">
        <f t="shared" si="169"/>
        <v>64000</v>
      </c>
      <c r="G318" s="15">
        <f t="shared" si="169"/>
        <v>0</v>
      </c>
      <c r="H318" s="15">
        <f t="shared" si="169"/>
        <v>0</v>
      </c>
      <c r="I318" s="15">
        <f t="shared" si="169"/>
        <v>0</v>
      </c>
      <c r="J318" s="15">
        <f t="shared" si="169"/>
        <v>0</v>
      </c>
      <c r="K318" s="15">
        <f t="shared" si="169"/>
        <v>4</v>
      </c>
      <c r="L318" s="15">
        <f t="shared" si="169"/>
        <v>31600</v>
      </c>
      <c r="M318" s="15">
        <f t="shared" si="169"/>
        <v>1</v>
      </c>
      <c r="N318" s="15">
        <f t="shared" si="169"/>
        <v>2800</v>
      </c>
      <c r="O318" s="15">
        <f t="shared" si="169"/>
        <v>98400</v>
      </c>
      <c r="P318" s="15">
        <f t="shared" si="169"/>
        <v>4</v>
      </c>
      <c r="Q318" s="15">
        <f t="shared" si="169"/>
        <v>15200</v>
      </c>
      <c r="R318" s="15">
        <f t="shared" si="169"/>
        <v>0</v>
      </c>
      <c r="S318" s="15">
        <f t="shared" si="169"/>
        <v>0</v>
      </c>
      <c r="T318" s="15">
        <f t="shared" si="169"/>
        <v>15200</v>
      </c>
    </row>
    <row r="319" spans="1:20" hidden="1">
      <c r="A319" s="16"/>
      <c r="B319" s="16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hidden="1">
      <c r="A320" s="41"/>
      <c r="B320" s="41"/>
      <c r="C320" s="17"/>
      <c r="D320" s="42"/>
      <c r="E320" s="42"/>
      <c r="F320" s="4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s="45" customFormat="1" hidden="1">
      <c r="A321" s="43">
        <v>1</v>
      </c>
      <c r="B321" s="18" t="s">
        <v>16</v>
      </c>
      <c r="C321" s="44">
        <f>C28</f>
        <v>1</v>
      </c>
      <c r="D321" s="44">
        <f t="shared" ref="D321:T321" si="170">D28</f>
        <v>130000</v>
      </c>
      <c r="E321" s="44">
        <f t="shared" si="170"/>
        <v>55</v>
      </c>
      <c r="F321" s="44">
        <f t="shared" si="170"/>
        <v>880000</v>
      </c>
      <c r="G321" s="44">
        <f t="shared" si="170"/>
        <v>16</v>
      </c>
      <c r="H321" s="44">
        <f t="shared" si="170"/>
        <v>256000</v>
      </c>
      <c r="I321" s="44">
        <f t="shared" si="170"/>
        <v>14</v>
      </c>
      <c r="J321" s="44">
        <f t="shared" si="170"/>
        <v>266000</v>
      </c>
      <c r="K321" s="44">
        <f t="shared" si="170"/>
        <v>102</v>
      </c>
      <c r="L321" s="44">
        <f t="shared" si="170"/>
        <v>805800</v>
      </c>
      <c r="M321" s="44">
        <f t="shared" si="170"/>
        <v>139</v>
      </c>
      <c r="N321" s="44">
        <f t="shared" si="170"/>
        <v>390000</v>
      </c>
      <c r="O321" s="44">
        <f t="shared" si="170"/>
        <v>2727800</v>
      </c>
      <c r="P321" s="44">
        <f t="shared" si="170"/>
        <v>71</v>
      </c>
      <c r="Q321" s="44">
        <f t="shared" si="170"/>
        <v>269800</v>
      </c>
      <c r="R321" s="44">
        <f t="shared" si="170"/>
        <v>1</v>
      </c>
      <c r="S321" s="44">
        <f t="shared" si="170"/>
        <v>20000</v>
      </c>
      <c r="T321" s="44">
        <f t="shared" si="170"/>
        <v>289800</v>
      </c>
    </row>
    <row r="322" spans="1:20" s="45" customFormat="1" hidden="1">
      <c r="A322" s="43">
        <v>2</v>
      </c>
      <c r="B322" s="18" t="s">
        <v>570</v>
      </c>
      <c r="C322" s="44">
        <f>C41</f>
        <v>0</v>
      </c>
      <c r="D322" s="44">
        <f t="shared" ref="D322:T322" si="171">D41</f>
        <v>0</v>
      </c>
      <c r="E322" s="44">
        <f t="shared" si="171"/>
        <v>5</v>
      </c>
      <c r="F322" s="44">
        <f t="shared" si="171"/>
        <v>80000</v>
      </c>
      <c r="G322" s="44">
        <f t="shared" si="171"/>
        <v>5</v>
      </c>
      <c r="H322" s="44">
        <f t="shared" si="171"/>
        <v>80000</v>
      </c>
      <c r="I322" s="44">
        <f t="shared" si="171"/>
        <v>0</v>
      </c>
      <c r="J322" s="44">
        <f t="shared" si="171"/>
        <v>0</v>
      </c>
      <c r="K322" s="44">
        <f t="shared" si="171"/>
        <v>11</v>
      </c>
      <c r="L322" s="44">
        <f t="shared" si="171"/>
        <v>86900</v>
      </c>
      <c r="M322" s="44">
        <f t="shared" si="171"/>
        <v>25</v>
      </c>
      <c r="N322" s="44">
        <f t="shared" si="171"/>
        <v>70000</v>
      </c>
      <c r="O322" s="44">
        <f t="shared" si="171"/>
        <v>316900</v>
      </c>
      <c r="P322" s="44">
        <f t="shared" si="171"/>
        <v>10</v>
      </c>
      <c r="Q322" s="44">
        <f t="shared" si="171"/>
        <v>38000</v>
      </c>
      <c r="R322" s="44">
        <f t="shared" si="171"/>
        <v>0</v>
      </c>
      <c r="S322" s="44">
        <f t="shared" si="171"/>
        <v>0</v>
      </c>
      <c r="T322" s="44">
        <f t="shared" si="171"/>
        <v>38000</v>
      </c>
    </row>
    <row r="323" spans="1:20" s="45" customFormat="1" hidden="1">
      <c r="A323" s="43">
        <v>3</v>
      </c>
      <c r="B323" s="46" t="s">
        <v>571</v>
      </c>
      <c r="C323" s="44">
        <f>C131</f>
        <v>0</v>
      </c>
      <c r="D323" s="44">
        <f t="shared" ref="D323:T323" si="172">D131</f>
        <v>0</v>
      </c>
      <c r="E323" s="44">
        <f t="shared" si="172"/>
        <v>87</v>
      </c>
      <c r="F323" s="44">
        <f t="shared" si="172"/>
        <v>1392000</v>
      </c>
      <c r="G323" s="44">
        <f t="shared" si="172"/>
        <v>6</v>
      </c>
      <c r="H323" s="44">
        <f t="shared" si="172"/>
        <v>96000</v>
      </c>
      <c r="I323" s="44">
        <f t="shared" si="172"/>
        <v>0</v>
      </c>
      <c r="J323" s="44">
        <f t="shared" si="172"/>
        <v>0</v>
      </c>
      <c r="K323" s="44">
        <f t="shared" si="172"/>
        <v>69</v>
      </c>
      <c r="L323" s="44">
        <f t="shared" si="172"/>
        <v>545100</v>
      </c>
      <c r="M323" s="44">
        <f t="shared" si="172"/>
        <v>85</v>
      </c>
      <c r="N323" s="44">
        <f t="shared" si="172"/>
        <v>238000</v>
      </c>
      <c r="O323" s="44">
        <f t="shared" si="172"/>
        <v>2271100</v>
      </c>
      <c r="P323" s="44">
        <f t="shared" si="172"/>
        <v>93</v>
      </c>
      <c r="Q323" s="44">
        <f t="shared" si="172"/>
        <v>353400</v>
      </c>
      <c r="R323" s="44">
        <f t="shared" si="172"/>
        <v>0</v>
      </c>
      <c r="S323" s="44">
        <f t="shared" si="172"/>
        <v>0</v>
      </c>
      <c r="T323" s="44">
        <f t="shared" si="172"/>
        <v>353400</v>
      </c>
    </row>
    <row r="324" spans="1:20" s="45" customFormat="1" hidden="1">
      <c r="A324" s="43">
        <v>4</v>
      </c>
      <c r="B324" s="18" t="s">
        <v>572</v>
      </c>
      <c r="C324" s="44">
        <f>C193</f>
        <v>0</v>
      </c>
      <c r="D324" s="44">
        <f t="shared" ref="D324:T324" si="173">D193</f>
        <v>0</v>
      </c>
      <c r="E324" s="44">
        <f t="shared" si="173"/>
        <v>4</v>
      </c>
      <c r="F324" s="44">
        <f t="shared" si="173"/>
        <v>64000</v>
      </c>
      <c r="G324" s="44">
        <f t="shared" si="173"/>
        <v>2</v>
      </c>
      <c r="H324" s="44">
        <f t="shared" si="173"/>
        <v>32000</v>
      </c>
      <c r="I324" s="44">
        <f t="shared" si="173"/>
        <v>0</v>
      </c>
      <c r="J324" s="44">
        <f t="shared" si="173"/>
        <v>0</v>
      </c>
      <c r="K324" s="44">
        <f t="shared" si="173"/>
        <v>6</v>
      </c>
      <c r="L324" s="44">
        <f t="shared" si="173"/>
        <v>47400</v>
      </c>
      <c r="M324" s="44">
        <f t="shared" si="173"/>
        <v>1</v>
      </c>
      <c r="N324" s="44">
        <f t="shared" si="173"/>
        <v>2800</v>
      </c>
      <c r="O324" s="44">
        <f t="shared" si="173"/>
        <v>146200</v>
      </c>
      <c r="P324" s="44">
        <f t="shared" si="173"/>
        <v>6</v>
      </c>
      <c r="Q324" s="44">
        <f t="shared" si="173"/>
        <v>22800</v>
      </c>
      <c r="R324" s="44">
        <f t="shared" si="173"/>
        <v>0</v>
      </c>
      <c r="S324" s="44">
        <f t="shared" si="173"/>
        <v>0</v>
      </c>
      <c r="T324" s="44">
        <f t="shared" si="173"/>
        <v>22800</v>
      </c>
    </row>
    <row r="325" spans="1:20" s="45" customFormat="1" hidden="1">
      <c r="A325" s="43">
        <v>5</v>
      </c>
      <c r="B325" s="46" t="s">
        <v>573</v>
      </c>
      <c r="C325" s="44">
        <f>C207</f>
        <v>0</v>
      </c>
      <c r="D325" s="44">
        <f t="shared" ref="D325:T325" si="174">D207</f>
        <v>0</v>
      </c>
      <c r="E325" s="44">
        <f t="shared" si="174"/>
        <v>5</v>
      </c>
      <c r="F325" s="44">
        <f t="shared" si="174"/>
        <v>80000</v>
      </c>
      <c r="G325" s="44">
        <f t="shared" si="174"/>
        <v>1</v>
      </c>
      <c r="H325" s="44">
        <f t="shared" si="174"/>
        <v>16000</v>
      </c>
      <c r="I325" s="44">
        <f t="shared" si="174"/>
        <v>0</v>
      </c>
      <c r="J325" s="44">
        <f t="shared" si="174"/>
        <v>0</v>
      </c>
      <c r="K325" s="44">
        <f t="shared" si="174"/>
        <v>2</v>
      </c>
      <c r="L325" s="44">
        <f t="shared" si="174"/>
        <v>15800</v>
      </c>
      <c r="M325" s="44">
        <f t="shared" si="174"/>
        <v>0</v>
      </c>
      <c r="N325" s="44">
        <f t="shared" si="174"/>
        <v>0</v>
      </c>
      <c r="O325" s="44">
        <f t="shared" si="174"/>
        <v>111800</v>
      </c>
      <c r="P325" s="44">
        <f t="shared" si="174"/>
        <v>6</v>
      </c>
      <c r="Q325" s="44">
        <f t="shared" si="174"/>
        <v>22800</v>
      </c>
      <c r="R325" s="44">
        <f t="shared" si="174"/>
        <v>0</v>
      </c>
      <c r="S325" s="44">
        <f t="shared" si="174"/>
        <v>0</v>
      </c>
      <c r="T325" s="44">
        <f t="shared" si="174"/>
        <v>22800</v>
      </c>
    </row>
    <row r="326" spans="1:20" s="45" customFormat="1" hidden="1">
      <c r="A326" s="43">
        <v>6</v>
      </c>
      <c r="B326" s="18" t="s">
        <v>574</v>
      </c>
      <c r="C326" s="44">
        <f>C220</f>
        <v>0</v>
      </c>
      <c r="D326" s="44">
        <f t="shared" ref="D326:T326" si="175">D220</f>
        <v>0</v>
      </c>
      <c r="E326" s="44">
        <f t="shared" si="175"/>
        <v>0</v>
      </c>
      <c r="F326" s="44">
        <f t="shared" si="175"/>
        <v>0</v>
      </c>
      <c r="G326" s="44">
        <f t="shared" si="175"/>
        <v>1</v>
      </c>
      <c r="H326" s="44">
        <f t="shared" si="175"/>
        <v>16000</v>
      </c>
      <c r="I326" s="44">
        <f t="shared" si="175"/>
        <v>0</v>
      </c>
      <c r="J326" s="44">
        <f t="shared" si="175"/>
        <v>0</v>
      </c>
      <c r="K326" s="44">
        <f t="shared" si="175"/>
        <v>1</v>
      </c>
      <c r="L326" s="44">
        <f t="shared" si="175"/>
        <v>7900</v>
      </c>
      <c r="M326" s="44">
        <f t="shared" si="175"/>
        <v>0</v>
      </c>
      <c r="N326" s="44">
        <f t="shared" si="175"/>
        <v>0</v>
      </c>
      <c r="O326" s="44">
        <f t="shared" si="175"/>
        <v>23900</v>
      </c>
      <c r="P326" s="44">
        <f t="shared" si="175"/>
        <v>1</v>
      </c>
      <c r="Q326" s="44">
        <f t="shared" si="175"/>
        <v>3800</v>
      </c>
      <c r="R326" s="44">
        <f t="shared" si="175"/>
        <v>0</v>
      </c>
      <c r="S326" s="44">
        <f t="shared" si="175"/>
        <v>0</v>
      </c>
      <c r="T326" s="44">
        <f t="shared" si="175"/>
        <v>3800</v>
      </c>
    </row>
    <row r="327" spans="1:20" s="45" customFormat="1" hidden="1">
      <c r="A327" s="43">
        <v>7</v>
      </c>
      <c r="B327" s="18" t="s">
        <v>575</v>
      </c>
      <c r="C327" s="44">
        <f>C232</f>
        <v>0</v>
      </c>
      <c r="D327" s="44">
        <f t="shared" ref="D327:T327" si="176">D232</f>
        <v>0</v>
      </c>
      <c r="E327" s="44">
        <f t="shared" si="176"/>
        <v>4</v>
      </c>
      <c r="F327" s="44">
        <f t="shared" si="176"/>
        <v>64000</v>
      </c>
      <c r="G327" s="44">
        <f t="shared" si="176"/>
        <v>2</v>
      </c>
      <c r="H327" s="44">
        <f t="shared" si="176"/>
        <v>32000</v>
      </c>
      <c r="I327" s="44">
        <f t="shared" si="176"/>
        <v>0</v>
      </c>
      <c r="J327" s="44">
        <f t="shared" si="176"/>
        <v>0</v>
      </c>
      <c r="K327" s="44">
        <f t="shared" si="176"/>
        <v>8</v>
      </c>
      <c r="L327" s="44">
        <f t="shared" si="176"/>
        <v>63200</v>
      </c>
      <c r="M327" s="44">
        <f t="shared" si="176"/>
        <v>5</v>
      </c>
      <c r="N327" s="44">
        <f t="shared" si="176"/>
        <v>14000</v>
      </c>
      <c r="O327" s="44">
        <f t="shared" si="176"/>
        <v>173200</v>
      </c>
      <c r="P327" s="44">
        <f t="shared" si="176"/>
        <v>6</v>
      </c>
      <c r="Q327" s="44">
        <f t="shared" si="176"/>
        <v>22800</v>
      </c>
      <c r="R327" s="44">
        <f t="shared" si="176"/>
        <v>0</v>
      </c>
      <c r="S327" s="44">
        <f t="shared" si="176"/>
        <v>0</v>
      </c>
      <c r="T327" s="44">
        <f t="shared" si="176"/>
        <v>22800</v>
      </c>
    </row>
    <row r="328" spans="1:20" s="45" customFormat="1" hidden="1">
      <c r="A328" s="43">
        <v>8</v>
      </c>
      <c r="B328" s="18" t="s">
        <v>576</v>
      </c>
      <c r="C328" s="44">
        <f>C265</f>
        <v>0</v>
      </c>
      <c r="D328" s="44">
        <f t="shared" ref="D328:T328" si="177">D265</f>
        <v>0</v>
      </c>
      <c r="E328" s="44">
        <f t="shared" si="177"/>
        <v>6</v>
      </c>
      <c r="F328" s="44">
        <f t="shared" si="177"/>
        <v>96000</v>
      </c>
      <c r="G328" s="44">
        <f t="shared" si="177"/>
        <v>2</v>
      </c>
      <c r="H328" s="44">
        <f t="shared" si="177"/>
        <v>32000</v>
      </c>
      <c r="I328" s="44">
        <f t="shared" si="177"/>
        <v>0</v>
      </c>
      <c r="J328" s="44">
        <f t="shared" si="177"/>
        <v>0</v>
      </c>
      <c r="K328" s="44">
        <f t="shared" si="177"/>
        <v>5</v>
      </c>
      <c r="L328" s="44">
        <f t="shared" si="177"/>
        <v>39500</v>
      </c>
      <c r="M328" s="44">
        <f t="shared" si="177"/>
        <v>5</v>
      </c>
      <c r="N328" s="44">
        <f t="shared" si="177"/>
        <v>14000</v>
      </c>
      <c r="O328" s="44">
        <f t="shared" si="177"/>
        <v>181500</v>
      </c>
      <c r="P328" s="44">
        <f t="shared" si="177"/>
        <v>8</v>
      </c>
      <c r="Q328" s="44">
        <f t="shared" si="177"/>
        <v>30400</v>
      </c>
      <c r="R328" s="44">
        <f t="shared" si="177"/>
        <v>0</v>
      </c>
      <c r="S328" s="44">
        <f t="shared" si="177"/>
        <v>0</v>
      </c>
      <c r="T328" s="44">
        <f t="shared" si="177"/>
        <v>30400</v>
      </c>
    </row>
    <row r="329" spans="1:20" s="45" customFormat="1" hidden="1">
      <c r="A329" s="43">
        <v>9</v>
      </c>
      <c r="B329" s="18" t="s">
        <v>577</v>
      </c>
      <c r="C329" s="44">
        <f>C304</f>
        <v>0</v>
      </c>
      <c r="D329" s="44">
        <f t="shared" ref="D329:T329" si="178">D304</f>
        <v>0</v>
      </c>
      <c r="E329" s="44">
        <f t="shared" si="178"/>
        <v>8</v>
      </c>
      <c r="F329" s="44">
        <f t="shared" si="178"/>
        <v>128000</v>
      </c>
      <c r="G329" s="44">
        <f t="shared" si="178"/>
        <v>2</v>
      </c>
      <c r="H329" s="44">
        <f t="shared" si="178"/>
        <v>32000</v>
      </c>
      <c r="I329" s="44">
        <f t="shared" si="178"/>
        <v>0</v>
      </c>
      <c r="J329" s="44">
        <f t="shared" si="178"/>
        <v>0</v>
      </c>
      <c r="K329" s="44">
        <f t="shared" si="178"/>
        <v>3</v>
      </c>
      <c r="L329" s="44">
        <f t="shared" si="178"/>
        <v>23700</v>
      </c>
      <c r="M329" s="44">
        <f t="shared" si="178"/>
        <v>7</v>
      </c>
      <c r="N329" s="44">
        <f t="shared" si="178"/>
        <v>19600</v>
      </c>
      <c r="O329" s="44">
        <f t="shared" si="178"/>
        <v>203300</v>
      </c>
      <c r="P329" s="44">
        <f t="shared" si="178"/>
        <v>10</v>
      </c>
      <c r="Q329" s="44">
        <f t="shared" si="178"/>
        <v>38000</v>
      </c>
      <c r="R329" s="44">
        <f t="shared" si="178"/>
        <v>0</v>
      </c>
      <c r="S329" s="44">
        <f t="shared" si="178"/>
        <v>0</v>
      </c>
      <c r="T329" s="44">
        <f t="shared" si="178"/>
        <v>38000</v>
      </c>
    </row>
    <row r="330" spans="1:20" s="45" customFormat="1" ht="52.5" hidden="1">
      <c r="A330" s="43">
        <v>10</v>
      </c>
      <c r="B330" s="46" t="s">
        <v>578</v>
      </c>
      <c r="C330" s="44">
        <f>C318</f>
        <v>0</v>
      </c>
      <c r="D330" s="44">
        <f t="shared" ref="D330:T330" si="179">D318</f>
        <v>0</v>
      </c>
      <c r="E330" s="44">
        <f t="shared" si="179"/>
        <v>4</v>
      </c>
      <c r="F330" s="44">
        <f t="shared" si="179"/>
        <v>64000</v>
      </c>
      <c r="G330" s="44">
        <f t="shared" si="179"/>
        <v>0</v>
      </c>
      <c r="H330" s="44">
        <f t="shared" si="179"/>
        <v>0</v>
      </c>
      <c r="I330" s="44">
        <f t="shared" si="179"/>
        <v>0</v>
      </c>
      <c r="J330" s="44">
        <f t="shared" si="179"/>
        <v>0</v>
      </c>
      <c r="K330" s="44">
        <f t="shared" si="179"/>
        <v>4</v>
      </c>
      <c r="L330" s="44">
        <f t="shared" si="179"/>
        <v>31600</v>
      </c>
      <c r="M330" s="44">
        <f t="shared" si="179"/>
        <v>1</v>
      </c>
      <c r="N330" s="44">
        <f t="shared" si="179"/>
        <v>2800</v>
      </c>
      <c r="O330" s="44">
        <f t="shared" si="179"/>
        <v>98400</v>
      </c>
      <c r="P330" s="44">
        <f t="shared" si="179"/>
        <v>4</v>
      </c>
      <c r="Q330" s="44">
        <f t="shared" si="179"/>
        <v>15200</v>
      </c>
      <c r="R330" s="44">
        <f t="shared" si="179"/>
        <v>0</v>
      </c>
      <c r="S330" s="44">
        <f t="shared" si="179"/>
        <v>0</v>
      </c>
      <c r="T330" s="44">
        <f t="shared" si="179"/>
        <v>15200</v>
      </c>
    </row>
    <row r="331" spans="1:20" s="45" customFormat="1" hidden="1">
      <c r="A331" s="150" t="s">
        <v>61</v>
      </c>
      <c r="B331" s="150"/>
      <c r="C331" s="47">
        <f>SUM(C321:C330)</f>
        <v>1</v>
      </c>
      <c r="D331" s="47">
        <f t="shared" ref="D331:T331" si="180">SUM(D321:D330)</f>
        <v>130000</v>
      </c>
      <c r="E331" s="47">
        <f t="shared" si="180"/>
        <v>178</v>
      </c>
      <c r="F331" s="47">
        <f t="shared" si="180"/>
        <v>2848000</v>
      </c>
      <c r="G331" s="47">
        <f t="shared" si="180"/>
        <v>37</v>
      </c>
      <c r="H331" s="47">
        <f t="shared" si="180"/>
        <v>592000</v>
      </c>
      <c r="I331" s="47">
        <f t="shared" si="180"/>
        <v>14</v>
      </c>
      <c r="J331" s="47">
        <f t="shared" si="180"/>
        <v>266000</v>
      </c>
      <c r="K331" s="47">
        <f t="shared" si="180"/>
        <v>211</v>
      </c>
      <c r="L331" s="47">
        <f t="shared" si="180"/>
        <v>1666900</v>
      </c>
      <c r="M331" s="47">
        <f t="shared" si="180"/>
        <v>268</v>
      </c>
      <c r="N331" s="47">
        <f t="shared" si="180"/>
        <v>751200</v>
      </c>
      <c r="O331" s="47">
        <f t="shared" si="180"/>
        <v>6254100</v>
      </c>
      <c r="P331" s="47">
        <f t="shared" si="180"/>
        <v>215</v>
      </c>
      <c r="Q331" s="47">
        <f t="shared" si="180"/>
        <v>817000</v>
      </c>
      <c r="R331" s="47">
        <f t="shared" si="180"/>
        <v>1</v>
      </c>
      <c r="S331" s="47">
        <f t="shared" si="180"/>
        <v>20000</v>
      </c>
      <c r="T331" s="47">
        <f t="shared" si="180"/>
        <v>837000</v>
      </c>
    </row>
    <row r="332" spans="1:20" hidden="1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hidden="1"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hidden="1">
      <c r="A334" s="43">
        <v>1</v>
      </c>
      <c r="B334" s="18" t="s">
        <v>579</v>
      </c>
      <c r="C334" s="11">
        <f>C321</f>
        <v>1</v>
      </c>
      <c r="D334" s="11">
        <f t="shared" ref="D334:T334" si="181">D321</f>
        <v>130000</v>
      </c>
      <c r="E334" s="11">
        <f t="shared" si="181"/>
        <v>55</v>
      </c>
      <c r="F334" s="11">
        <f t="shared" si="181"/>
        <v>880000</v>
      </c>
      <c r="G334" s="11">
        <f t="shared" si="181"/>
        <v>16</v>
      </c>
      <c r="H334" s="11">
        <f t="shared" si="181"/>
        <v>256000</v>
      </c>
      <c r="I334" s="11">
        <f t="shared" si="181"/>
        <v>14</v>
      </c>
      <c r="J334" s="11">
        <f t="shared" si="181"/>
        <v>266000</v>
      </c>
      <c r="K334" s="11">
        <f t="shared" si="181"/>
        <v>102</v>
      </c>
      <c r="L334" s="11">
        <f t="shared" si="181"/>
        <v>805800</v>
      </c>
      <c r="M334" s="11">
        <f t="shared" si="181"/>
        <v>139</v>
      </c>
      <c r="N334" s="11">
        <f t="shared" si="181"/>
        <v>390000</v>
      </c>
      <c r="O334" s="11">
        <f t="shared" si="181"/>
        <v>2727800</v>
      </c>
      <c r="P334" s="11">
        <f t="shared" si="181"/>
        <v>71</v>
      </c>
      <c r="Q334" s="11">
        <f t="shared" si="181"/>
        <v>269800</v>
      </c>
      <c r="R334" s="11">
        <f t="shared" si="181"/>
        <v>1</v>
      </c>
      <c r="S334" s="11">
        <f t="shared" si="181"/>
        <v>20000</v>
      </c>
      <c r="T334" s="11">
        <f t="shared" si="181"/>
        <v>289800</v>
      </c>
    </row>
    <row r="335" spans="1:20" hidden="1">
      <c r="A335" s="43">
        <v>2</v>
      </c>
      <c r="B335" s="18" t="s">
        <v>580</v>
      </c>
      <c r="C335" s="11">
        <f>SUM(C322:C330)</f>
        <v>0</v>
      </c>
      <c r="D335" s="11">
        <f t="shared" ref="D335:T335" si="182">SUM(D322:D330)</f>
        <v>0</v>
      </c>
      <c r="E335" s="11">
        <f t="shared" si="182"/>
        <v>123</v>
      </c>
      <c r="F335" s="11">
        <f t="shared" si="182"/>
        <v>1968000</v>
      </c>
      <c r="G335" s="11">
        <f t="shared" si="182"/>
        <v>21</v>
      </c>
      <c r="H335" s="11">
        <f t="shared" si="182"/>
        <v>336000</v>
      </c>
      <c r="I335" s="11">
        <f t="shared" si="182"/>
        <v>0</v>
      </c>
      <c r="J335" s="11">
        <f t="shared" si="182"/>
        <v>0</v>
      </c>
      <c r="K335" s="11">
        <f t="shared" si="182"/>
        <v>109</v>
      </c>
      <c r="L335" s="11">
        <f t="shared" si="182"/>
        <v>861100</v>
      </c>
      <c r="M335" s="11">
        <f t="shared" si="182"/>
        <v>129</v>
      </c>
      <c r="N335" s="11">
        <f t="shared" si="182"/>
        <v>361200</v>
      </c>
      <c r="O335" s="11">
        <f t="shared" si="182"/>
        <v>3526300</v>
      </c>
      <c r="P335" s="11">
        <f t="shared" si="182"/>
        <v>144</v>
      </c>
      <c r="Q335" s="11">
        <f t="shared" si="182"/>
        <v>547200</v>
      </c>
      <c r="R335" s="11">
        <f t="shared" si="182"/>
        <v>0</v>
      </c>
      <c r="S335" s="11">
        <f t="shared" si="182"/>
        <v>0</v>
      </c>
      <c r="T335" s="11">
        <f t="shared" si="182"/>
        <v>547200</v>
      </c>
    </row>
    <row r="336" spans="1:20" hidden="1">
      <c r="A336" s="151" t="s">
        <v>61</v>
      </c>
      <c r="B336" s="152"/>
      <c r="C336" s="47">
        <f t="shared" ref="C336:T336" si="183">SUM(C334:C335)</f>
        <v>1</v>
      </c>
      <c r="D336" s="47">
        <f t="shared" si="183"/>
        <v>130000</v>
      </c>
      <c r="E336" s="47">
        <f t="shared" si="183"/>
        <v>178</v>
      </c>
      <c r="F336" s="47">
        <f t="shared" si="183"/>
        <v>2848000</v>
      </c>
      <c r="G336" s="47">
        <f t="shared" si="183"/>
        <v>37</v>
      </c>
      <c r="H336" s="47">
        <f t="shared" si="183"/>
        <v>592000</v>
      </c>
      <c r="I336" s="47">
        <f t="shared" si="183"/>
        <v>14</v>
      </c>
      <c r="J336" s="47">
        <f t="shared" si="183"/>
        <v>266000</v>
      </c>
      <c r="K336" s="47">
        <f t="shared" si="183"/>
        <v>211</v>
      </c>
      <c r="L336" s="47">
        <f t="shared" si="183"/>
        <v>1666900</v>
      </c>
      <c r="M336" s="47">
        <f t="shared" si="183"/>
        <v>268</v>
      </c>
      <c r="N336" s="47">
        <f t="shared" si="183"/>
        <v>751200</v>
      </c>
      <c r="O336" s="47">
        <f t="shared" si="183"/>
        <v>6254100</v>
      </c>
      <c r="P336" s="47">
        <f t="shared" si="183"/>
        <v>215</v>
      </c>
      <c r="Q336" s="47">
        <f t="shared" si="183"/>
        <v>817000</v>
      </c>
      <c r="R336" s="47">
        <f t="shared" si="183"/>
        <v>1</v>
      </c>
      <c r="S336" s="47">
        <f t="shared" si="183"/>
        <v>20000</v>
      </c>
      <c r="T336" s="47">
        <f t="shared" si="183"/>
        <v>837000</v>
      </c>
    </row>
  </sheetData>
  <mergeCells count="27">
    <mergeCell ref="A265:B265"/>
    <mergeCell ref="A304:B304"/>
    <mergeCell ref="A318:B318"/>
    <mergeCell ref="A331:B331"/>
    <mergeCell ref="A336:B336"/>
    <mergeCell ref="A232:B232"/>
    <mergeCell ref="M3:N3"/>
    <mergeCell ref="O3:O4"/>
    <mergeCell ref="P3:Q3"/>
    <mergeCell ref="R3:S3"/>
    <mergeCell ref="A41:B41"/>
    <mergeCell ref="A131:B131"/>
    <mergeCell ref="A193:B193"/>
    <mergeCell ref="A207:B207"/>
    <mergeCell ref="A220:B220"/>
    <mergeCell ref="T3:T4"/>
    <mergeCell ref="A28:B28"/>
    <mergeCell ref="A1:T1"/>
    <mergeCell ref="A2:A4"/>
    <mergeCell ref="B2:B4"/>
    <mergeCell ref="C2:O2"/>
    <mergeCell ref="P2:T2"/>
    <mergeCell ref="C3:D3"/>
    <mergeCell ref="E3:F3"/>
    <mergeCell ref="G3:H3"/>
    <mergeCell ref="I3:J3"/>
    <mergeCell ref="K3:L3"/>
  </mergeCells>
  <pageMargins left="0.39370078740157483" right="0.39370078740157483" top="0.59055118110236227" bottom="0.39370078740157483" header="0.31496062992125984" footer="0.31496062992125984"/>
  <pageSetup paperSize="9" scale="6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9"/>
  <sheetViews>
    <sheetView tabSelected="1" view="pageBreakPreview" zoomScale="90" zoomScaleNormal="80" zoomScaleSheetLayoutView="90" workbookViewId="0">
      <selection sqref="A1:K1"/>
    </sheetView>
  </sheetViews>
  <sheetFormatPr defaultRowHeight="21"/>
  <cols>
    <col min="1" max="1" width="6.625" style="48" customWidth="1"/>
    <col min="2" max="2" width="44.625" style="48" customWidth="1"/>
    <col min="3" max="3" width="6.625" style="48" bestFit="1" customWidth="1"/>
    <col min="4" max="4" width="11.5" style="63" customWidth="1"/>
    <col min="5" max="5" width="9" style="63" customWidth="1"/>
    <col min="6" max="6" width="11.875" style="48" customWidth="1"/>
    <col min="7" max="7" width="11.25" style="48" bestFit="1" customWidth="1"/>
    <col min="8" max="8" width="11" style="48" customWidth="1"/>
    <col min="9" max="9" width="20" style="48" customWidth="1"/>
    <col min="10" max="10" width="14.5" style="48" bestFit="1" customWidth="1"/>
    <col min="11" max="11" width="8.375" style="48" bestFit="1" customWidth="1"/>
    <col min="12" max="16384" width="9" style="48"/>
  </cols>
  <sheetData>
    <row r="1" spans="1:11" ht="26.25">
      <c r="A1" s="153" t="s">
        <v>662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3.25">
      <c r="A2" s="154" t="s">
        <v>581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23.25">
      <c r="A3" s="154" t="s">
        <v>582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12.75" customHeight="1">
      <c r="A4" s="49"/>
      <c r="B4" s="49"/>
      <c r="C4" s="49"/>
      <c r="D4" s="50"/>
      <c r="E4" s="50"/>
      <c r="F4" s="49"/>
      <c r="G4" s="49"/>
      <c r="H4" s="49"/>
      <c r="I4" s="49"/>
      <c r="J4" s="49"/>
      <c r="K4" s="49"/>
    </row>
    <row r="5" spans="1:11">
      <c r="A5" s="155" t="s">
        <v>583</v>
      </c>
      <c r="B5" s="111" t="s">
        <v>584</v>
      </c>
      <c r="C5" s="155" t="s">
        <v>585</v>
      </c>
      <c r="D5" s="112" t="s">
        <v>586</v>
      </c>
      <c r="E5" s="112" t="s">
        <v>587</v>
      </c>
      <c r="F5" s="111" t="s">
        <v>588</v>
      </c>
      <c r="G5" s="111" t="s">
        <v>589</v>
      </c>
      <c r="H5" s="112" t="s">
        <v>590</v>
      </c>
      <c r="I5" s="112" t="s">
        <v>591</v>
      </c>
      <c r="J5" s="155" t="s">
        <v>592</v>
      </c>
      <c r="K5" s="155" t="s">
        <v>593</v>
      </c>
    </row>
    <row r="6" spans="1:11">
      <c r="A6" s="156"/>
      <c r="B6" s="113" t="s">
        <v>594</v>
      </c>
      <c r="C6" s="156"/>
      <c r="D6" s="114" t="s">
        <v>595</v>
      </c>
      <c r="E6" s="114" t="s">
        <v>595</v>
      </c>
      <c r="F6" s="114" t="s">
        <v>596</v>
      </c>
      <c r="G6" s="113" t="s">
        <v>597</v>
      </c>
      <c r="H6" s="114" t="s">
        <v>596</v>
      </c>
      <c r="I6" s="114" t="s">
        <v>598</v>
      </c>
      <c r="J6" s="157"/>
      <c r="K6" s="157"/>
    </row>
    <row r="7" spans="1:11">
      <c r="A7" s="51"/>
      <c r="B7" s="51"/>
      <c r="C7" s="52"/>
      <c r="D7" s="53"/>
      <c r="E7" s="53"/>
      <c r="F7" s="54"/>
      <c r="G7" s="52"/>
      <c r="H7" s="52"/>
      <c r="I7" s="52"/>
      <c r="J7" s="52"/>
      <c r="K7" s="51"/>
    </row>
    <row r="8" spans="1:11">
      <c r="A8" s="51"/>
      <c r="B8" s="51"/>
      <c r="C8" s="51"/>
      <c r="D8" s="53"/>
      <c r="E8" s="53"/>
      <c r="F8" s="51"/>
      <c r="G8" s="52"/>
      <c r="H8" s="51"/>
      <c r="I8" s="51"/>
      <c r="J8" s="51"/>
      <c r="K8" s="51"/>
    </row>
    <row r="9" spans="1:11">
      <c r="A9" s="51"/>
      <c r="B9" s="51"/>
      <c r="C9" s="51"/>
      <c r="D9" s="53"/>
      <c r="E9" s="53"/>
      <c r="F9" s="51"/>
      <c r="G9" s="51"/>
      <c r="H9" s="51"/>
      <c r="I9" s="51"/>
      <c r="J9" s="51"/>
      <c r="K9" s="51"/>
    </row>
    <row r="10" spans="1:11">
      <c r="A10" s="51"/>
      <c r="B10" s="51"/>
      <c r="C10" s="51"/>
      <c r="D10" s="53"/>
      <c r="E10" s="53"/>
      <c r="F10" s="51"/>
      <c r="G10" s="51"/>
      <c r="H10" s="51"/>
      <c r="I10" s="51"/>
      <c r="J10" s="51"/>
      <c r="K10" s="51"/>
    </row>
    <row r="11" spans="1:11">
      <c r="A11" s="51"/>
      <c r="B11" s="51"/>
      <c r="C11" s="51"/>
      <c r="D11" s="53"/>
      <c r="E11" s="53"/>
      <c r="F11" s="51"/>
      <c r="G11" s="51"/>
      <c r="H11" s="51"/>
      <c r="I11" s="51"/>
      <c r="J11" s="51"/>
      <c r="K11" s="51"/>
    </row>
    <row r="12" spans="1:11">
      <c r="A12" s="51"/>
      <c r="B12" s="51"/>
      <c r="C12" s="51"/>
      <c r="D12" s="53"/>
      <c r="E12" s="53"/>
      <c r="F12" s="51"/>
      <c r="G12" s="51"/>
      <c r="H12" s="51"/>
      <c r="I12" s="51"/>
      <c r="J12" s="51"/>
      <c r="K12" s="51"/>
    </row>
    <row r="13" spans="1:11">
      <c r="A13" s="51"/>
      <c r="B13" s="51"/>
      <c r="C13" s="51"/>
      <c r="D13" s="53"/>
      <c r="E13" s="53"/>
      <c r="F13" s="51"/>
      <c r="G13" s="51"/>
      <c r="H13" s="51"/>
      <c r="I13" s="51"/>
      <c r="J13" s="51"/>
      <c r="K13" s="51"/>
    </row>
    <row r="14" spans="1:11">
      <c r="A14" s="51"/>
      <c r="B14" s="51"/>
      <c r="C14" s="51"/>
      <c r="D14" s="53"/>
      <c r="E14" s="53"/>
      <c r="F14" s="51"/>
      <c r="G14" s="51"/>
      <c r="H14" s="51"/>
      <c r="I14" s="51"/>
      <c r="J14" s="51"/>
      <c r="K14" s="51"/>
    </row>
    <row r="15" spans="1:11">
      <c r="A15" s="51"/>
      <c r="B15" s="51"/>
      <c r="C15" s="51"/>
      <c r="D15" s="53"/>
      <c r="E15" s="53"/>
      <c r="F15" s="51"/>
      <c r="G15" s="51"/>
      <c r="H15" s="51"/>
      <c r="I15" s="51"/>
      <c r="J15" s="51"/>
      <c r="K15" s="51"/>
    </row>
    <row r="16" spans="1:11">
      <c r="A16" s="51"/>
      <c r="B16" s="51"/>
      <c r="C16" s="51"/>
      <c r="D16" s="53"/>
      <c r="E16" s="53"/>
      <c r="F16" s="51"/>
      <c r="G16" s="51"/>
      <c r="H16" s="51"/>
      <c r="I16" s="51"/>
      <c r="J16" s="51"/>
      <c r="K16" s="51"/>
    </row>
    <row r="17" spans="1:11">
      <c r="A17" s="51"/>
      <c r="B17" s="51"/>
      <c r="C17" s="51"/>
      <c r="D17" s="53"/>
      <c r="E17" s="53"/>
      <c r="F17" s="51"/>
      <c r="G17" s="51"/>
      <c r="H17" s="51"/>
      <c r="I17" s="51"/>
      <c r="J17" s="51"/>
      <c r="K17" s="51"/>
    </row>
    <row r="18" spans="1:11">
      <c r="A18" s="51"/>
      <c r="B18" s="51"/>
      <c r="C18" s="51"/>
      <c r="D18" s="53"/>
      <c r="E18" s="53"/>
      <c r="F18" s="51"/>
      <c r="G18" s="51"/>
      <c r="H18" s="51"/>
      <c r="I18" s="51"/>
      <c r="J18" s="51"/>
      <c r="K18" s="51"/>
    </row>
    <row r="19" spans="1:11">
      <c r="A19" s="51"/>
      <c r="B19" s="51"/>
      <c r="C19" s="51"/>
      <c r="D19" s="53"/>
      <c r="E19" s="53"/>
      <c r="F19" s="51"/>
      <c r="G19" s="51"/>
      <c r="H19" s="51"/>
      <c r="I19" s="51"/>
      <c r="J19" s="51"/>
      <c r="K19" s="51"/>
    </row>
    <row r="20" spans="1:11">
      <c r="A20" s="55"/>
      <c r="B20" s="56" t="s">
        <v>599</v>
      </c>
      <c r="C20" s="55"/>
      <c r="D20" s="57"/>
      <c r="E20" s="58">
        <f>SUM(E7:E19)</f>
        <v>0</v>
      </c>
      <c r="F20" s="55"/>
      <c r="G20" s="55"/>
      <c r="H20" s="55"/>
      <c r="I20" s="55"/>
      <c r="J20" s="55"/>
      <c r="K20" s="55"/>
    </row>
    <row r="21" spans="1:11" s="60" customFormat="1">
      <c r="A21" s="59" t="s">
        <v>661</v>
      </c>
      <c r="D21" s="61"/>
      <c r="E21" s="61"/>
    </row>
    <row r="22" spans="1:11" s="60" customFormat="1">
      <c r="A22" s="59"/>
      <c r="B22" s="60" t="s">
        <v>600</v>
      </c>
      <c r="D22" s="61"/>
      <c r="E22" s="61"/>
    </row>
    <row r="23" spans="1:11" s="60" customFormat="1">
      <c r="A23" s="59"/>
      <c r="B23" s="62" t="s">
        <v>601</v>
      </c>
      <c r="D23" s="61"/>
      <c r="E23" s="61"/>
    </row>
    <row r="24" spans="1:11" s="60" customFormat="1">
      <c r="A24" s="59"/>
      <c r="B24" s="60" t="s">
        <v>602</v>
      </c>
      <c r="D24" s="61"/>
      <c r="E24" s="61"/>
    </row>
    <row r="25" spans="1:11">
      <c r="F25" s="64"/>
    </row>
    <row r="26" spans="1:11" s="64" customFormat="1">
      <c r="B26" s="65" t="s">
        <v>603</v>
      </c>
      <c r="C26" s="65"/>
      <c r="D26" s="65"/>
      <c r="E26" s="65" t="s">
        <v>604</v>
      </c>
    </row>
    <row r="27" spans="1:11" s="64" customFormat="1">
      <c r="B27" s="65" t="s">
        <v>605</v>
      </c>
      <c r="C27" s="65"/>
      <c r="D27" s="65"/>
      <c r="E27" s="65" t="s">
        <v>605</v>
      </c>
    </row>
    <row r="28" spans="1:11" s="64" customFormat="1">
      <c r="B28" s="65" t="s">
        <v>606</v>
      </c>
      <c r="C28" s="65"/>
      <c r="D28" s="65"/>
      <c r="E28" s="65" t="s">
        <v>606</v>
      </c>
    </row>
    <row r="29" spans="1:11" s="64" customFormat="1">
      <c r="B29" s="65" t="s">
        <v>607</v>
      </c>
      <c r="C29" s="65"/>
      <c r="D29" s="65"/>
      <c r="E29" s="65" t="s">
        <v>607</v>
      </c>
    </row>
  </sheetData>
  <mergeCells count="7">
    <mergeCell ref="A1:K1"/>
    <mergeCell ref="A2:K2"/>
    <mergeCell ref="A3:K3"/>
    <mergeCell ref="A5:A6"/>
    <mergeCell ref="C5:C6"/>
    <mergeCell ref="J5:J6"/>
    <mergeCell ref="K5:K6"/>
  </mergeCells>
  <pageMargins left="0.23622047244094491" right="0.19685039370078741" top="0.35433070866141736" bottom="0.31496062992125984" header="0.15748031496062992" footer="0.15748031496062992"/>
  <pageSetup paperSize="9" scale="8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3"/>
  <sheetViews>
    <sheetView view="pageBreakPreview" topLeftCell="A13" zoomScale="80" zoomScaleNormal="80" zoomScaleSheetLayoutView="80" workbookViewId="0">
      <selection activeCell="I26" sqref="I26"/>
    </sheetView>
  </sheetViews>
  <sheetFormatPr defaultRowHeight="21"/>
  <cols>
    <col min="1" max="1" width="6.625" style="48" customWidth="1"/>
    <col min="2" max="2" width="55.625" style="48" customWidth="1"/>
    <col min="3" max="3" width="7.75" style="48" customWidth="1"/>
    <col min="4" max="4" width="12.125" style="63" bestFit="1" customWidth="1"/>
    <col min="5" max="5" width="9.75" style="63" bestFit="1" customWidth="1"/>
    <col min="6" max="6" width="9.875" style="48" customWidth="1"/>
    <col min="7" max="7" width="11.25" style="86" bestFit="1" customWidth="1"/>
    <col min="8" max="8" width="9.625" style="48" bestFit="1" customWidth="1"/>
    <col min="9" max="9" width="22" style="87" bestFit="1" customWidth="1"/>
    <col min="10" max="10" width="14.5" style="48" bestFit="1" customWidth="1"/>
    <col min="11" max="11" width="23.75" style="88" customWidth="1"/>
    <col min="12" max="16384" width="9" style="48"/>
  </cols>
  <sheetData>
    <row r="1" spans="1:11" ht="26.25">
      <c r="A1" s="153" t="s">
        <v>660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3.25">
      <c r="A2" s="154" t="s">
        <v>608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23.25">
      <c r="A3" s="158" t="s">
        <v>32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>
      <c r="A4" s="155" t="s">
        <v>583</v>
      </c>
      <c r="B4" s="111" t="s">
        <v>584</v>
      </c>
      <c r="C4" s="155" t="s">
        <v>585</v>
      </c>
      <c r="D4" s="112" t="s">
        <v>586</v>
      </c>
      <c r="E4" s="112" t="s">
        <v>587</v>
      </c>
      <c r="F4" s="111" t="s">
        <v>588</v>
      </c>
      <c r="G4" s="111" t="s">
        <v>589</v>
      </c>
      <c r="H4" s="112" t="s">
        <v>590</v>
      </c>
      <c r="I4" s="131" t="s">
        <v>591</v>
      </c>
      <c r="J4" s="155" t="s">
        <v>592</v>
      </c>
      <c r="K4" s="160" t="s">
        <v>593</v>
      </c>
    </row>
    <row r="5" spans="1:11">
      <c r="A5" s="156"/>
      <c r="B5" s="113" t="s">
        <v>594</v>
      </c>
      <c r="C5" s="156"/>
      <c r="D5" s="114" t="s">
        <v>595</v>
      </c>
      <c r="E5" s="114" t="s">
        <v>595</v>
      </c>
      <c r="F5" s="114" t="s">
        <v>596</v>
      </c>
      <c r="G5" s="113" t="s">
        <v>597</v>
      </c>
      <c r="H5" s="114" t="s">
        <v>596</v>
      </c>
      <c r="I5" s="132" t="s">
        <v>598</v>
      </c>
      <c r="J5" s="159"/>
      <c r="K5" s="161"/>
    </row>
    <row r="6" spans="1:11">
      <c r="A6" s="52">
        <v>1</v>
      </c>
      <c r="B6" s="51" t="s">
        <v>609</v>
      </c>
      <c r="C6" s="52" t="s">
        <v>610</v>
      </c>
      <c r="D6" s="53">
        <v>16000</v>
      </c>
      <c r="E6" s="53">
        <f>D6*10</f>
        <v>160000</v>
      </c>
      <c r="F6" s="54" t="s">
        <v>663</v>
      </c>
      <c r="G6" s="52" t="s">
        <v>611</v>
      </c>
      <c r="H6" s="52" t="s">
        <v>612</v>
      </c>
      <c r="I6" s="66">
        <v>100000000001</v>
      </c>
      <c r="J6" s="52"/>
      <c r="K6" s="67" t="s">
        <v>613</v>
      </c>
    </row>
    <row r="7" spans="1:11">
      <c r="A7" s="51"/>
      <c r="B7" s="51" t="s">
        <v>614</v>
      </c>
      <c r="C7" s="51"/>
      <c r="D7" s="53"/>
      <c r="E7" s="53"/>
      <c r="F7" s="51"/>
      <c r="G7" s="52" t="s">
        <v>664</v>
      </c>
      <c r="H7" s="51"/>
      <c r="I7" s="66">
        <v>100000000002</v>
      </c>
      <c r="J7" s="52"/>
      <c r="K7" s="67" t="s">
        <v>615</v>
      </c>
    </row>
    <row r="8" spans="1:11">
      <c r="A8" s="51"/>
      <c r="B8" s="48" t="s">
        <v>616</v>
      </c>
      <c r="C8" s="51"/>
      <c r="D8" s="53"/>
      <c r="E8" s="53"/>
      <c r="F8" s="51"/>
      <c r="G8" s="52"/>
      <c r="H8" s="51"/>
      <c r="I8" s="66">
        <v>100000000003</v>
      </c>
      <c r="J8" s="52"/>
      <c r="K8" s="67" t="s">
        <v>617</v>
      </c>
    </row>
    <row r="9" spans="1:11">
      <c r="A9" s="51"/>
      <c r="B9" s="51" t="s">
        <v>618</v>
      </c>
      <c r="C9" s="51"/>
      <c r="D9" s="53"/>
      <c r="E9" s="53"/>
      <c r="F9" s="51"/>
      <c r="G9" s="52"/>
      <c r="H9" s="51"/>
      <c r="I9" s="66">
        <v>100000000004</v>
      </c>
      <c r="J9" s="51"/>
      <c r="K9" s="67" t="s">
        <v>619</v>
      </c>
    </row>
    <row r="10" spans="1:11">
      <c r="A10" s="51"/>
      <c r="B10" s="51" t="s">
        <v>620</v>
      </c>
      <c r="C10" s="51"/>
      <c r="D10" s="53"/>
      <c r="E10" s="53"/>
      <c r="F10" s="51"/>
      <c r="G10" s="52"/>
      <c r="H10" s="51"/>
      <c r="I10" s="66">
        <v>100000000005</v>
      </c>
      <c r="J10" s="51"/>
      <c r="K10" s="67" t="s">
        <v>621</v>
      </c>
    </row>
    <row r="11" spans="1:11">
      <c r="A11" s="51"/>
      <c r="B11" s="51" t="s">
        <v>622</v>
      </c>
      <c r="C11" s="51"/>
      <c r="D11" s="53"/>
      <c r="E11" s="53"/>
      <c r="F11" s="51"/>
      <c r="G11" s="52"/>
      <c r="H11" s="51"/>
      <c r="I11" s="66">
        <v>100000000006</v>
      </c>
      <c r="J11" s="51"/>
      <c r="K11" s="67" t="s">
        <v>623</v>
      </c>
    </row>
    <row r="12" spans="1:11">
      <c r="A12" s="51"/>
      <c r="B12" s="51" t="s">
        <v>624</v>
      </c>
      <c r="C12" s="51"/>
      <c r="D12" s="53"/>
      <c r="E12" s="53"/>
      <c r="F12" s="51"/>
      <c r="G12" s="52"/>
      <c r="H12" s="51"/>
      <c r="I12" s="66">
        <v>100000000007</v>
      </c>
      <c r="J12" s="51"/>
      <c r="K12" s="67"/>
    </row>
    <row r="13" spans="1:11">
      <c r="A13" s="51"/>
      <c r="B13" s="51" t="s">
        <v>625</v>
      </c>
      <c r="C13" s="51"/>
      <c r="D13" s="53"/>
      <c r="E13" s="53"/>
      <c r="F13" s="51"/>
      <c r="G13" s="52"/>
      <c r="H13" s="51"/>
      <c r="I13" s="66">
        <v>100000000008</v>
      </c>
      <c r="J13" s="51"/>
      <c r="K13" s="67"/>
    </row>
    <row r="14" spans="1:11">
      <c r="A14" s="51"/>
      <c r="B14" s="51" t="s">
        <v>626</v>
      </c>
      <c r="C14" s="51"/>
      <c r="D14" s="53"/>
      <c r="E14" s="53"/>
      <c r="F14" s="51"/>
      <c r="G14" s="52"/>
      <c r="H14" s="51"/>
      <c r="I14" s="66">
        <v>100000000009</v>
      </c>
      <c r="J14" s="51"/>
      <c r="K14" s="67"/>
    </row>
    <row r="15" spans="1:11">
      <c r="A15" s="51"/>
      <c r="B15" s="51" t="s">
        <v>627</v>
      </c>
      <c r="C15" s="51"/>
      <c r="D15" s="53"/>
      <c r="E15" s="53"/>
      <c r="F15" s="51"/>
      <c r="G15" s="52"/>
      <c r="H15" s="51"/>
      <c r="I15" s="66">
        <v>100000000010</v>
      </c>
      <c r="J15" s="51"/>
      <c r="K15" s="67"/>
    </row>
    <row r="16" spans="1:11">
      <c r="A16" s="51"/>
      <c r="B16" s="51" t="s">
        <v>628</v>
      </c>
      <c r="C16" s="51"/>
      <c r="D16" s="53"/>
      <c r="E16" s="53"/>
      <c r="F16" s="51"/>
      <c r="G16" s="52"/>
      <c r="H16" s="51"/>
      <c r="I16" s="68" t="s">
        <v>629</v>
      </c>
      <c r="J16" s="51"/>
      <c r="K16" s="67"/>
    </row>
    <row r="17" spans="1:11">
      <c r="A17" s="51"/>
      <c r="B17" s="51" t="s">
        <v>630</v>
      </c>
      <c r="C17" s="51"/>
      <c r="D17" s="53"/>
      <c r="E17" s="53"/>
      <c r="F17" s="51"/>
      <c r="G17" s="52"/>
      <c r="H17" s="51"/>
      <c r="I17" s="68" t="s">
        <v>631</v>
      </c>
      <c r="J17" s="51"/>
      <c r="K17" s="67"/>
    </row>
    <row r="18" spans="1:11">
      <c r="A18" s="51"/>
      <c r="B18" s="51" t="s">
        <v>632</v>
      </c>
      <c r="C18" s="51"/>
      <c r="D18" s="53"/>
      <c r="E18" s="53"/>
      <c r="F18" s="51"/>
      <c r="G18" s="52"/>
      <c r="H18" s="51"/>
      <c r="I18" s="69" t="s">
        <v>633</v>
      </c>
      <c r="J18" s="51"/>
      <c r="K18" s="67"/>
    </row>
    <row r="19" spans="1:11">
      <c r="A19" s="51"/>
      <c r="B19" s="70" t="s">
        <v>634</v>
      </c>
      <c r="C19" s="51"/>
      <c r="D19" s="53"/>
      <c r="E19" s="53"/>
      <c r="F19" s="51"/>
      <c r="G19" s="52"/>
      <c r="H19" s="51"/>
      <c r="I19" s="69" t="s">
        <v>635</v>
      </c>
      <c r="J19" s="51"/>
      <c r="K19" s="67"/>
    </row>
    <row r="20" spans="1:11">
      <c r="A20" s="52">
        <v>2</v>
      </c>
      <c r="B20" s="70" t="s">
        <v>636</v>
      </c>
      <c r="C20" s="52" t="s">
        <v>637</v>
      </c>
      <c r="D20" s="53">
        <v>3800</v>
      </c>
      <c r="E20" s="53">
        <f>3800*10</f>
        <v>38000</v>
      </c>
      <c r="F20" s="54" t="s">
        <v>663</v>
      </c>
      <c r="G20" s="52" t="s">
        <v>611</v>
      </c>
      <c r="H20" s="52" t="s">
        <v>612</v>
      </c>
      <c r="I20" s="68" t="s">
        <v>638</v>
      </c>
      <c r="J20" s="52"/>
      <c r="K20" s="67"/>
    </row>
    <row r="21" spans="1:11">
      <c r="A21" s="51"/>
      <c r="B21" s="70" t="s">
        <v>639</v>
      </c>
      <c r="C21" s="51"/>
      <c r="D21" s="53"/>
      <c r="E21" s="53"/>
      <c r="F21" s="51"/>
      <c r="G21" s="52" t="s">
        <v>664</v>
      </c>
      <c r="H21" s="51"/>
      <c r="I21" s="71"/>
      <c r="J21" s="51"/>
      <c r="K21" s="67"/>
    </row>
    <row r="22" spans="1:11">
      <c r="A22" s="51"/>
      <c r="B22" s="70"/>
      <c r="C22" s="51"/>
      <c r="D22" s="53"/>
      <c r="E22" s="53"/>
      <c r="F22" s="51"/>
      <c r="G22" s="52"/>
      <c r="H22" s="51"/>
      <c r="I22" s="71"/>
      <c r="J22" s="51"/>
      <c r="K22" s="67"/>
    </row>
    <row r="23" spans="1:11">
      <c r="A23" s="72"/>
      <c r="B23" s="70"/>
      <c r="C23" s="72"/>
      <c r="D23" s="73"/>
      <c r="E23" s="73"/>
      <c r="F23" s="74"/>
      <c r="G23" s="74"/>
      <c r="H23" s="75"/>
      <c r="I23" s="76"/>
      <c r="J23" s="75"/>
      <c r="K23" s="77"/>
    </row>
    <row r="24" spans="1:11">
      <c r="A24" s="55"/>
      <c r="B24" s="56" t="s">
        <v>599</v>
      </c>
      <c r="C24" s="55"/>
      <c r="D24" s="57"/>
      <c r="E24" s="58">
        <f>SUM(E6:E23)</f>
        <v>198000</v>
      </c>
      <c r="F24" s="55"/>
      <c r="G24" s="78"/>
      <c r="H24" s="55"/>
      <c r="I24" s="79"/>
      <c r="J24" s="55"/>
      <c r="K24" s="80"/>
    </row>
    <row r="25" spans="1:11" s="60" customFormat="1">
      <c r="A25" s="59" t="s">
        <v>661</v>
      </c>
      <c r="D25" s="61"/>
      <c r="E25" s="61"/>
      <c r="I25" s="81"/>
      <c r="K25" s="82"/>
    </row>
    <row r="26" spans="1:11" s="60" customFormat="1">
      <c r="A26" s="59"/>
      <c r="B26" s="60" t="s">
        <v>640</v>
      </c>
      <c r="D26" s="61"/>
      <c r="E26" s="61"/>
      <c r="I26" s="81"/>
      <c r="K26" s="82"/>
    </row>
    <row r="27" spans="1:11" s="60" customFormat="1">
      <c r="A27" s="59"/>
      <c r="B27" s="62" t="s">
        <v>601</v>
      </c>
      <c r="D27" s="61"/>
      <c r="E27" s="61"/>
      <c r="I27" s="81"/>
      <c r="K27" s="82"/>
    </row>
    <row r="28" spans="1:11" s="60" customFormat="1">
      <c r="A28" s="59"/>
      <c r="B28" s="60" t="s">
        <v>602</v>
      </c>
      <c r="D28" s="61"/>
      <c r="E28" s="61"/>
      <c r="I28" s="81"/>
      <c r="K28" s="82"/>
    </row>
    <row r="30" spans="1:11" s="64" customFormat="1">
      <c r="B30" s="65" t="s">
        <v>603</v>
      </c>
      <c r="C30" s="65"/>
      <c r="D30" s="65"/>
      <c r="E30" s="65" t="s">
        <v>604</v>
      </c>
      <c r="G30" s="83"/>
      <c r="I30" s="84"/>
      <c r="K30" s="85"/>
    </row>
    <row r="31" spans="1:11" s="64" customFormat="1">
      <c r="B31" s="65" t="s">
        <v>605</v>
      </c>
      <c r="C31" s="65"/>
      <c r="D31" s="65"/>
      <c r="E31" s="65" t="s">
        <v>605</v>
      </c>
      <c r="G31" s="83"/>
      <c r="I31" s="84"/>
      <c r="K31" s="85"/>
    </row>
    <row r="32" spans="1:11" s="64" customFormat="1">
      <c r="B32" s="65" t="s">
        <v>606</v>
      </c>
      <c r="C32" s="65"/>
      <c r="D32" s="65"/>
      <c r="E32" s="65" t="s">
        <v>606</v>
      </c>
      <c r="G32" s="83"/>
      <c r="I32" s="84"/>
      <c r="K32" s="85"/>
    </row>
    <row r="33" spans="2:11" s="64" customFormat="1">
      <c r="B33" s="65" t="s">
        <v>607</v>
      </c>
      <c r="C33" s="65"/>
      <c r="D33" s="65"/>
      <c r="E33" s="65" t="s">
        <v>607</v>
      </c>
      <c r="G33" s="83"/>
      <c r="I33" s="84"/>
      <c r="K33" s="85"/>
    </row>
  </sheetData>
  <mergeCells count="7">
    <mergeCell ref="A1:K1"/>
    <mergeCell ref="A2:K2"/>
    <mergeCell ref="A3:K3"/>
    <mergeCell ref="A4:A5"/>
    <mergeCell ref="C4:C5"/>
    <mergeCell ref="J4:J5"/>
    <mergeCell ref="K4:K5"/>
  </mergeCells>
  <printOptions horizontalCentered="1"/>
  <pageMargins left="0.23622047244094491" right="0.19685039370078741" top="0.47244094488188981" bottom="0.51181102362204722" header="0.27559055118110237" footer="0.23622047244094491"/>
  <pageSetup paperSize="9" scale="7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1สรุปครุภัณฑ์คอม</vt:lpstr>
      <vt:lpstr>2แผนการจัดสรร</vt:lpstr>
      <vt:lpstr>3แบบฟอร์ม</vt:lpstr>
      <vt:lpstr>3ตัวอย่าง</vt:lpstr>
      <vt:lpstr>'2แผนการจัดสรร'!Print_Titles</vt:lpstr>
      <vt:lpstr>'3ตัวอย่าง'!Print_Titles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DLD</cp:lastModifiedBy>
  <cp:lastPrinted>2017-10-02T02:59:07Z</cp:lastPrinted>
  <dcterms:created xsi:type="dcterms:W3CDTF">2017-09-01T04:57:45Z</dcterms:created>
  <dcterms:modified xsi:type="dcterms:W3CDTF">2017-10-02T08:14:10Z</dcterms:modified>
</cp:coreProperties>
</file>